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Financial Sector\"/>
    </mc:Choice>
  </mc:AlternateContent>
  <xr:revisionPtr revIDLastSave="0" documentId="13_ncr:1_{0A7ACF3D-07AC-495B-BF46-69B930110C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3" r:id="rId2"/>
  </sheets>
  <definedNames>
    <definedName name="_xlnm._FilterDatabase" localSheetId="0" hidden="1">'Annual Financial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3" l="1"/>
  <c r="C17" i="3" l="1"/>
  <c r="Y28" i="3" l="1"/>
  <c r="AL18" i="3"/>
  <c r="AL19" i="3"/>
  <c r="AJ18" i="3"/>
  <c r="AJ19" i="3"/>
  <c r="X18" i="3"/>
  <c r="X19" i="3"/>
  <c r="R18" i="3"/>
  <c r="R19" i="3"/>
  <c r="M18" i="3"/>
  <c r="M19" i="3"/>
  <c r="J19" i="3" l="1"/>
  <c r="J18" i="3"/>
  <c r="J17" i="3"/>
  <c r="AN35" i="3" l="1"/>
  <c r="AM35" i="3"/>
  <c r="AM32" i="3" s="1"/>
  <c r="AL35" i="3"/>
  <c r="AL32" i="3" s="1"/>
  <c r="AK35" i="3"/>
  <c r="AK32" i="3" s="1"/>
  <c r="AJ35" i="3"/>
  <c r="AJ32" i="3" s="1"/>
  <c r="AI35" i="3"/>
  <c r="AI32" i="3" s="1"/>
  <c r="AH35" i="3"/>
  <c r="AH32" i="3" s="1"/>
  <c r="AG35" i="3"/>
  <c r="AG32" i="3" s="1"/>
  <c r="AN34" i="3"/>
  <c r="AM34" i="3"/>
  <c r="AL34" i="3"/>
  <c r="AK34" i="3"/>
  <c r="AJ34" i="3"/>
  <c r="AI34" i="3"/>
  <c r="AH34" i="3"/>
  <c r="AG34" i="3"/>
  <c r="AN32" i="3"/>
  <c r="AN31" i="3"/>
  <c r="AM31" i="3"/>
  <c r="AL31" i="3"/>
  <c r="AK31" i="3"/>
  <c r="AJ31" i="3"/>
  <c r="AI31" i="3"/>
  <c r="AH31" i="3"/>
  <c r="AG31" i="3"/>
  <c r="AN30" i="3"/>
  <c r="AM30" i="3"/>
  <c r="AL30" i="3"/>
  <c r="AK30" i="3"/>
  <c r="AJ30" i="3"/>
  <c r="AI30" i="3"/>
  <c r="AH30" i="3"/>
  <c r="AG30" i="3"/>
  <c r="AN28" i="3"/>
  <c r="AM28" i="3"/>
  <c r="AK28" i="3"/>
  <c r="AJ28" i="3"/>
  <c r="AN27" i="3"/>
  <c r="AM27" i="3"/>
  <c r="AL27" i="3"/>
  <c r="AK27" i="3"/>
  <c r="AJ27" i="3"/>
  <c r="AI27" i="3"/>
  <c r="AH27" i="3"/>
  <c r="AG27" i="3"/>
  <c r="AN26" i="3"/>
  <c r="AM26" i="3"/>
  <c r="AL26" i="3"/>
  <c r="AK26" i="3"/>
  <c r="AJ26" i="3"/>
  <c r="AI26" i="3"/>
  <c r="AH26" i="3"/>
  <c r="AG26" i="3"/>
  <c r="AN24" i="3"/>
  <c r="AM24" i="3"/>
  <c r="AL24" i="3"/>
  <c r="AK24" i="3"/>
  <c r="AJ24" i="3"/>
  <c r="AI24" i="3"/>
  <c r="AH24" i="3"/>
  <c r="AG24" i="3"/>
  <c r="AN23" i="3"/>
  <c r="AM23" i="3"/>
  <c r="AL23" i="3"/>
  <c r="AK23" i="3"/>
  <c r="AJ23" i="3"/>
  <c r="AI23" i="3"/>
  <c r="AH23" i="3"/>
  <c r="AG23" i="3"/>
  <c r="AN21" i="3"/>
  <c r="AM21" i="3"/>
  <c r="AK21" i="3"/>
  <c r="AI21" i="3"/>
  <c r="AH21" i="3"/>
  <c r="AG21" i="3"/>
  <c r="AN20" i="3"/>
  <c r="AM20" i="3"/>
  <c r="AK20" i="3"/>
  <c r="AI20" i="3"/>
  <c r="AH20" i="3"/>
  <c r="AG20" i="3"/>
  <c r="AN19" i="3"/>
  <c r="AM19" i="3"/>
  <c r="AK19" i="3"/>
  <c r="AI19" i="3"/>
  <c r="AH19" i="3"/>
  <c r="AG19" i="3"/>
  <c r="AN18" i="3"/>
  <c r="AM18" i="3"/>
  <c r="AK18" i="3"/>
  <c r="AI18" i="3"/>
  <c r="AH18" i="3"/>
  <c r="AG18" i="3"/>
  <c r="AN17" i="3"/>
  <c r="AM17" i="3"/>
  <c r="AK17" i="3"/>
  <c r="AI17" i="3"/>
  <c r="AH17" i="3"/>
  <c r="AG17" i="3"/>
  <c r="AE35" i="3"/>
  <c r="AE32" i="3" s="1"/>
  <c r="AD35" i="3"/>
  <c r="AD32" i="3" s="1"/>
  <c r="AC35" i="3"/>
  <c r="AC32" i="3" s="1"/>
  <c r="AB35" i="3"/>
  <c r="AB32" i="3" s="1"/>
  <c r="AA35" i="3"/>
  <c r="AA32" i="3" s="1"/>
  <c r="Z35" i="3"/>
  <c r="Z32" i="3" s="1"/>
  <c r="Y35" i="3"/>
  <c r="Y32" i="3" s="1"/>
  <c r="X35" i="3"/>
  <c r="X32" i="3" s="1"/>
  <c r="W35" i="3"/>
  <c r="W32" i="3" s="1"/>
  <c r="V35" i="3"/>
  <c r="V32" i="3" s="1"/>
  <c r="U35" i="3"/>
  <c r="U32" i="3" s="1"/>
  <c r="T35" i="3"/>
  <c r="T32" i="3" s="1"/>
  <c r="S35" i="3"/>
  <c r="S32" i="3" s="1"/>
  <c r="R35" i="3"/>
  <c r="R32" i="3" s="1"/>
  <c r="Q35" i="3"/>
  <c r="P35" i="3"/>
  <c r="P32" i="3" s="1"/>
  <c r="O35" i="3"/>
  <c r="O32" i="3" s="1"/>
  <c r="N35" i="3"/>
  <c r="N32" i="3" s="1"/>
  <c r="M35" i="3"/>
  <c r="M32" i="3" s="1"/>
  <c r="L35" i="3"/>
  <c r="L32" i="3" s="1"/>
  <c r="K35" i="3"/>
  <c r="K32" i="3" s="1"/>
  <c r="J35" i="3"/>
  <c r="J32" i="3" s="1"/>
  <c r="I35" i="3"/>
  <c r="I32" i="3" s="1"/>
  <c r="H35" i="3"/>
  <c r="H32" i="3" s="1"/>
  <c r="G35" i="3"/>
  <c r="G32" i="3" s="1"/>
  <c r="F35" i="3"/>
  <c r="F32" i="3" s="1"/>
  <c r="E35" i="3"/>
  <c r="E32" i="3" s="1"/>
  <c r="D35" i="3"/>
  <c r="D32" i="3" s="1"/>
  <c r="C35" i="3"/>
  <c r="C32" i="3" s="1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Q32" i="3"/>
  <c r="AE31" i="3"/>
  <c r="AD31" i="3"/>
  <c r="AC31" i="3"/>
  <c r="AB31" i="3"/>
  <c r="AA31" i="3"/>
  <c r="Z31" i="3"/>
  <c r="Y31" i="3"/>
  <c r="W31" i="3"/>
  <c r="V31" i="3"/>
  <c r="U31" i="3"/>
  <c r="T31" i="3"/>
  <c r="S31" i="3"/>
  <c r="Q31" i="3"/>
  <c r="P31" i="3"/>
  <c r="O31" i="3"/>
  <c r="N31" i="3"/>
  <c r="M31" i="3"/>
  <c r="L31" i="3"/>
  <c r="J31" i="3"/>
  <c r="I31" i="3"/>
  <c r="H31" i="3"/>
  <c r="G31" i="3"/>
  <c r="F31" i="3"/>
  <c r="E31" i="3"/>
  <c r="D31" i="3"/>
  <c r="C31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AE28" i="3"/>
  <c r="AB28" i="3"/>
  <c r="AA28" i="3"/>
  <c r="W28" i="3"/>
  <c r="V28" i="3"/>
  <c r="S28" i="3"/>
  <c r="Q28" i="3"/>
  <c r="P28" i="3"/>
  <c r="L28" i="3"/>
  <c r="J28" i="3"/>
  <c r="D28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AE21" i="3"/>
  <c r="AD21" i="3"/>
  <c r="AC21" i="3"/>
  <c r="AB21" i="3"/>
  <c r="AA21" i="3"/>
  <c r="Z21" i="3"/>
  <c r="Y21" i="3"/>
  <c r="W21" i="3"/>
  <c r="V21" i="3"/>
  <c r="U21" i="3"/>
  <c r="T21" i="3"/>
  <c r="S21" i="3"/>
  <c r="Q21" i="3"/>
  <c r="P21" i="3"/>
  <c r="O21" i="3"/>
  <c r="N21" i="3"/>
  <c r="L21" i="3"/>
  <c r="K21" i="3"/>
  <c r="I21" i="3"/>
  <c r="H21" i="3"/>
  <c r="G21" i="3"/>
  <c r="F21" i="3"/>
  <c r="E21" i="3"/>
  <c r="D21" i="3"/>
  <c r="C21" i="3"/>
  <c r="AE20" i="3"/>
  <c r="AD20" i="3"/>
  <c r="AC20" i="3"/>
  <c r="AB20" i="3"/>
  <c r="AA20" i="3"/>
  <c r="Z20" i="3"/>
  <c r="Y20" i="3"/>
  <c r="W20" i="3"/>
  <c r="V20" i="3"/>
  <c r="U20" i="3"/>
  <c r="T20" i="3"/>
  <c r="S20" i="3"/>
  <c r="Q20" i="3"/>
  <c r="P20" i="3"/>
  <c r="O20" i="3"/>
  <c r="N20" i="3"/>
  <c r="L20" i="3"/>
  <c r="K20" i="3"/>
  <c r="I20" i="3"/>
  <c r="H20" i="3"/>
  <c r="G20" i="3"/>
  <c r="F20" i="3"/>
  <c r="E20" i="3"/>
  <c r="D20" i="3"/>
  <c r="C20" i="3"/>
  <c r="AE19" i="3"/>
  <c r="AD19" i="3"/>
  <c r="AC19" i="3"/>
  <c r="AB19" i="3"/>
  <c r="AA19" i="3"/>
  <c r="Z19" i="3"/>
  <c r="Y19" i="3"/>
  <c r="W19" i="3"/>
  <c r="V19" i="3"/>
  <c r="U19" i="3"/>
  <c r="T19" i="3"/>
  <c r="S19" i="3"/>
  <c r="Q19" i="3"/>
  <c r="P19" i="3"/>
  <c r="O19" i="3"/>
  <c r="N19" i="3"/>
  <c r="L19" i="3"/>
  <c r="K19" i="3"/>
  <c r="I19" i="3"/>
  <c r="H19" i="3"/>
  <c r="G19" i="3"/>
  <c r="F19" i="3"/>
  <c r="E19" i="3"/>
  <c r="D19" i="3"/>
  <c r="C19" i="3"/>
  <c r="AE18" i="3"/>
  <c r="AD18" i="3"/>
  <c r="AC18" i="3"/>
  <c r="AB18" i="3"/>
  <c r="AA18" i="3"/>
  <c r="Z18" i="3"/>
  <c r="Y18" i="3"/>
  <c r="W18" i="3"/>
  <c r="V18" i="3"/>
  <c r="U18" i="3"/>
  <c r="T18" i="3"/>
  <c r="S18" i="3"/>
  <c r="Q18" i="3"/>
  <c r="P18" i="3"/>
  <c r="O18" i="3"/>
  <c r="N18" i="3"/>
  <c r="L18" i="3"/>
  <c r="K18" i="3"/>
  <c r="I18" i="3"/>
  <c r="H18" i="3"/>
  <c r="G18" i="3"/>
  <c r="F18" i="3"/>
  <c r="E18" i="3"/>
  <c r="D18" i="3"/>
  <c r="C18" i="3"/>
  <c r="AE17" i="3"/>
  <c r="AD17" i="3"/>
  <c r="AC17" i="3"/>
  <c r="AB17" i="3"/>
  <c r="AA17" i="3"/>
  <c r="Z17" i="3"/>
  <c r="Y17" i="3"/>
  <c r="W17" i="3"/>
  <c r="V17" i="3"/>
  <c r="U17" i="3"/>
  <c r="T17" i="3"/>
  <c r="S17" i="3"/>
  <c r="Q17" i="3"/>
  <c r="P17" i="3"/>
  <c r="O17" i="3"/>
  <c r="N17" i="3"/>
  <c r="L17" i="3"/>
  <c r="K17" i="3"/>
  <c r="I17" i="3"/>
  <c r="H17" i="3"/>
  <c r="G17" i="3"/>
  <c r="F17" i="3"/>
  <c r="E17" i="3"/>
  <c r="D17" i="3"/>
  <c r="AF35" i="3"/>
  <c r="AF32" i="3" s="1"/>
  <c r="AF34" i="3"/>
  <c r="AF31" i="3"/>
  <c r="AF30" i="3"/>
  <c r="AF28" i="3"/>
  <c r="AF27" i="3"/>
  <c r="AF26" i="3"/>
  <c r="AF24" i="3"/>
  <c r="AF23" i="3"/>
  <c r="AF21" i="3"/>
  <c r="AF20" i="3"/>
  <c r="AF19" i="3"/>
  <c r="AF18" i="3"/>
  <c r="AF17" i="3"/>
  <c r="L87" i="1" l="1"/>
</calcChain>
</file>

<file path=xl/sharedStrings.xml><?xml version="1.0" encoding="utf-8"?>
<sst xmlns="http://schemas.openxmlformats.org/spreadsheetml/2006/main" count="467" uniqueCount="320">
  <si>
    <t>AL-TAJAMOUAT FOR CATERING AND HOUSING CO PLC</t>
  </si>
  <si>
    <t>AL-TAJAMOUAT FOR TOURISTIC PROJECTS CO PLC</t>
  </si>
  <si>
    <t>ALSHAMEKHA FOR REALESTATE AND FINANCIAL INVESTMENTS</t>
  </si>
  <si>
    <t>AMAD INVESTMENT &amp; REAL ESTATE DEVELOPMENT</t>
  </si>
  <si>
    <t>ARAB EAST FOR REAL ESTATE INVESTMENTS CO</t>
  </si>
  <si>
    <t>ARAB PHOENIX HOLDINGS</t>
  </si>
  <si>
    <t>CONTEMPRO FOR HOUSING PROJECTS</t>
  </si>
  <si>
    <t>EMMAR INVESTMENTS &amp; REALESTATE DEVELOPMENT</t>
  </si>
  <si>
    <t>IHDATHIAT CO-ORDINATES</t>
  </si>
  <si>
    <t>INT'L ARABIAN DEVELOPMENT AND INVESTMENT TRADING CO.</t>
  </si>
  <si>
    <t>INVESTORS INDUSTRIAL AND PROPERTIES PLC</t>
  </si>
  <si>
    <t>JORDAN DECAPOLIS PROPERTIES</t>
  </si>
  <si>
    <t>JORDANIAN REALESTATE COMPANY FOR DEVELOPMENT</t>
  </si>
  <si>
    <t>METHAQ REAL ESTATE INVESTMENT</t>
  </si>
  <si>
    <t>REAL ESTATE DEVELOPMENT</t>
  </si>
  <si>
    <t>RESOURCES COMPANY FOR DEVELOPMENT &amp; INVESTMENT PLC</t>
  </si>
  <si>
    <t>SPECIALIZED INVESTMENT COMPOUNDS</t>
  </si>
  <si>
    <t>SPECIALIZED JORDANIAN INVESTMENT</t>
  </si>
  <si>
    <t>THE REAL ESTATE &amp; INVESTMENT PORTFOLIO CO.</t>
  </si>
  <si>
    <t>UNION LAND DEVELOPMENT CORPORATION</t>
  </si>
  <si>
    <t>Net cash flows from (used in) operating activities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</si>
  <si>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</si>
  <si>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</si>
  <si>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</si>
  <si>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</si>
  <si>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</si>
  <si>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Property, plant and equipment</t>
  </si>
  <si>
    <t>Investment property</t>
  </si>
  <si>
    <t>Intangible assets</t>
  </si>
  <si>
    <t>Investments in subsidiaries, joint ventures and associates</t>
  </si>
  <si>
    <t>Trade and other non-current receivables</t>
  </si>
  <si>
    <t>Non-current receivables due from related parties</t>
  </si>
  <si>
    <t>Deferred tax assets</t>
  </si>
  <si>
    <t>Financial assets at fair value through other comprehensive income</t>
  </si>
  <si>
    <t>Financial assets at amortized cost</t>
  </si>
  <si>
    <t>Derivative financial instruments</t>
  </si>
  <si>
    <t>Other non-current assets</t>
  </si>
  <si>
    <t>Restricted cash at banks</t>
  </si>
  <si>
    <t>Long-term property under finance lease</t>
  </si>
  <si>
    <t>Projects under construction</t>
  </si>
  <si>
    <t>Total non-current assets</t>
  </si>
  <si>
    <t>Profit (loss), attributable to non-controlling interests</t>
  </si>
  <si>
    <t>Inventory property</t>
  </si>
  <si>
    <t>Trade and other current receivables</t>
  </si>
  <si>
    <t>Current receivables due from related parties</t>
  </si>
  <si>
    <t>Financial assets at fair value through profit or loss</t>
  </si>
  <si>
    <t>Other current assets</t>
  </si>
  <si>
    <t>Cash on hand and at banks</t>
  </si>
  <si>
    <t>Short-term property under finance lease</t>
  </si>
  <si>
    <t>Total</t>
  </si>
  <si>
    <t>Assets held for sale</t>
  </si>
  <si>
    <t>Total current assets</t>
  </si>
  <si>
    <t>Profit (loss), attributable to owners of parent</t>
  </si>
  <si>
    <t>Profit (loss)</t>
  </si>
  <si>
    <t>Profit (loss) from discontinued operations</t>
  </si>
  <si>
    <t>Profit (loss) from continuing operations</t>
  </si>
  <si>
    <t>Income tax expense</t>
  </si>
  <si>
    <t>Profit (loss) before tax from continuous operations</t>
  </si>
  <si>
    <t>Gains on investments in subsidiaries, joint ventures and associates</t>
  </si>
  <si>
    <t>Margin financing expenses</t>
  </si>
  <si>
    <t>Finance costs</t>
  </si>
  <si>
    <t>Finance income</t>
  </si>
  <si>
    <t>Net operating income</t>
  </si>
  <si>
    <t>Gains (losses) on financial assets carried at amortized cost</t>
  </si>
  <si>
    <t>Dividends on financial assets at fair value through other comprehensive income</t>
  </si>
  <si>
    <t>Gains (losses) on financial assets at fair value through profit or loss</t>
  </si>
  <si>
    <t>Other expenses</t>
  </si>
  <si>
    <t>Other income</t>
  </si>
  <si>
    <t>Selling, general and administrative expense</t>
  </si>
  <si>
    <t>Gross profit</t>
  </si>
  <si>
    <t>Total assets</t>
  </si>
  <si>
    <t>Paid-up capital</t>
  </si>
  <si>
    <t>Retained earnings</t>
  </si>
  <si>
    <t>Share premium</t>
  </si>
  <si>
    <t>Issuance discount</t>
  </si>
  <si>
    <t>Treasury shares</t>
  </si>
  <si>
    <t>Other equity interest</t>
  </si>
  <si>
    <t>Statutory reserve</t>
  </si>
  <si>
    <t>Voluntary reserve</t>
  </si>
  <si>
    <t>Public reserve</t>
  </si>
  <si>
    <t>Special reserve</t>
  </si>
  <si>
    <t>Fair value reserve</t>
  </si>
  <si>
    <t>Reserve of cash flow hedges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</si>
  <si>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</si>
  <si>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</si>
  <si>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</si>
  <si>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</si>
  <si>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</si>
  <si>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Non-current borrowings</t>
  </si>
  <si>
    <t>Trade and other non-current payables</t>
  </si>
  <si>
    <t>Non-current payables to related parties</t>
  </si>
  <si>
    <t>Deferred tax liabilities</t>
  </si>
  <si>
    <t>Long-term commitments from contract under finance lease</t>
  </si>
  <si>
    <t>Other non-current liabilities</t>
  </si>
  <si>
    <t>Total non-current liabilities</t>
  </si>
  <si>
    <t>Trade and other current payables</t>
  </si>
  <si>
    <t>Current payables to related parties</t>
  </si>
  <si>
    <t>Current provisions</t>
  </si>
  <si>
    <t>Bank overdrafts</t>
  </si>
  <si>
    <t>Current borrowings</t>
  </si>
  <si>
    <t>Margin financing liabilities</t>
  </si>
  <si>
    <t>Income tax provision</t>
  </si>
  <si>
    <t>Other current liabilities</t>
  </si>
  <si>
    <t>Short-term commitments from contract under finance lease</t>
  </si>
  <si>
    <t>Liabilities directly associated with assets classified as held for sale</t>
  </si>
  <si>
    <t>Total current liabilities</t>
  </si>
  <si>
    <t>Total liabilities</t>
  </si>
  <si>
    <t>Total equity and liabilities</t>
  </si>
  <si>
    <t>Revenue</t>
  </si>
  <si>
    <t>Cost of sales</t>
  </si>
  <si>
    <t>AD-DULAYL INDUSTRIAL PARK &amp; REAL ESTATE COMPANY P.L.C</t>
  </si>
  <si>
    <t>AL-SALHIAH INVESTMENT AND REAL ESTATE DEVELOPMENT</t>
  </si>
  <si>
    <t>AL-TAHDITH FOR REAL ESTATE INVESTMENTS COMPANY</t>
  </si>
  <si>
    <t>ALENTKAEYA FOR INVESTMENT&amp;REALESTATE DEVELOPMENT COMPANY PLC</t>
  </si>
  <si>
    <t>AMOUN INTERNATIONAL FOR INVESTMENTS</t>
  </si>
  <si>
    <t>AMWAJ PROPERTIES</t>
  </si>
  <si>
    <t>ARAB COMPANY FOR INVESTMENT PROJECTS</t>
  </si>
  <si>
    <t>ARAB INVESTORS UNION CO. FOR REAL ESTATES DEVELOPING</t>
  </si>
  <si>
    <t>COMPREHENSIVE LAND DEVELOPMENT AND INVESTMENT</t>
  </si>
  <si>
    <t>DEERA INVESTMENT &amp; REAL ESTATE DEVELOPMENT CO</t>
  </si>
  <si>
    <t>HIGH PERFORMANCE REAL ESTATE INVESTMENTS</t>
  </si>
  <si>
    <t>JORDAN INTERNATIONAL INVESTMENT CO.</t>
  </si>
  <si>
    <t>JORDAN MASAKEN FOR LAND &amp; INDUSTRIAL DEVELOPMENT PROJECTS</t>
  </si>
  <si>
    <t>LATENT ENERGIES FOR INVESTMENTS</t>
  </si>
  <si>
    <t>NOOR CAPITAL MARKTS FOR DIVERSIFIED INVESTMENTS</t>
  </si>
  <si>
    <t>Noor Assets Management and Leasing Co.</t>
  </si>
  <si>
    <t>SHIRA REAL ESTATE DEVELOPMENT &amp; INVESTMENTS</t>
  </si>
  <si>
    <t>THE PROFESSIONAL COMPANY FOR REAL ESTATE INVESTMENT AND HOUSING</t>
  </si>
  <si>
    <t xml:space="preserve"> صافي التدفقات النقدية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</si>
  <si>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</si>
  <si>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</si>
  <si>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اثر تغيرات أسعار الصرف على النقد والنقد المعادل</t>
  </si>
  <si>
    <t xml:space="preserve"> النقد والنقد المعادل في بداية الفترة</t>
  </si>
  <si>
    <t xml:space="preserve"> النقد والنقد المعادل في نهاية الفترة</t>
  </si>
  <si>
    <t xml:space="preserve"> الممتلكات والآلات والمعدات</t>
  </si>
  <si>
    <t xml:space="preserve"> الاستثمارات العقارية</t>
  </si>
  <si>
    <t xml:space="preserve"> موجودات غير ملموسة</t>
  </si>
  <si>
    <t xml:space="preserve"> الاستثمارات في الشركات التابعة والمشاريع المشتركة والشركات الحليفة</t>
  </si>
  <si>
    <t xml:space="preserve"> الذمم التجارية والذمم الأخرى المدينة غير المتداولة</t>
  </si>
  <si>
    <t xml:space="preserve"> الذمم المدينة غير المتداولة المستحقة من أطراف ذات علاقة</t>
  </si>
  <si>
    <t xml:space="preserve"> الموجودات الضريبية المؤجلة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</si>
  <si>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</si>
  <si>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</si>
  <si>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أدوات مالية - مشتقات</t>
  </si>
  <si>
    <t xml:space="preserve"> مشاريع تحت التنفيذ</t>
  </si>
  <si>
    <t xml:space="preserve"> موجودات أخرى غير متداولة</t>
  </si>
  <si>
    <t xml:space="preserve"> ارصدة بنكية محتجزة</t>
  </si>
  <si>
    <t xml:space="preserve"> الجزء غير المتداول من الممتلكات بموجب عقد استئجار تمويلي</t>
  </si>
  <si>
    <t xml:space="preserve"> مجموع الموجودات غير المتداولة</t>
  </si>
  <si>
    <t xml:space="preserve"> المخزون</t>
  </si>
  <si>
    <t xml:space="preserve"> الذمم التجارية والذمم الأخرى المدينة المتداولة</t>
  </si>
  <si>
    <t xml:space="preserve"> الذمم المدينة المتداولة المستحقة من أطراف ذات علاقة</t>
  </si>
  <si>
    <t xml:space="preserve"> موجودات مالية بالقيمة العادلة من خلال قائمة الدخل</t>
  </si>
  <si>
    <t xml:space="preserve"> موجودات أخرى متداولة</t>
  </si>
  <si>
    <t xml:space="preserve"> النقد في الصندوق ولدى البنوك</t>
  </si>
  <si>
    <t xml:space="preserve"> الجزء المتداول من الممتلكات بموجب عقد استئجار تمويلي</t>
  </si>
  <si>
    <t xml:space="preserve"> المجموع</t>
  </si>
  <si>
    <t xml:space="preserve"> موجودات معدة للبيع</t>
  </si>
  <si>
    <t xml:space="preserve"> مجموع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</si>
  <si>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</si>
  <si>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</si>
  <si>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</si>
  <si>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علاوة إصدار</t>
  </si>
  <si>
    <t xml:space="preserve"> خصم إصدار</t>
  </si>
  <si>
    <t xml:space="preserve"> أسهم الخزينة</t>
  </si>
  <si>
    <t xml:space="preserve"> حصص ملكية أخرى</t>
  </si>
  <si>
    <t xml:space="preserve"> احتياطي اجباري</t>
  </si>
  <si>
    <t xml:space="preserve"> إحتياطي اختياري</t>
  </si>
  <si>
    <t xml:space="preserve"> احتياطي عام</t>
  </si>
  <si>
    <t xml:space="preserve"> إحتياطي خاص</t>
  </si>
  <si>
    <t xml:space="preserve"> احتياطي القيمة العادلة</t>
  </si>
  <si>
    <t xml:space="preserve"> احتياطي تحوطات التدفقات النقدية</t>
  </si>
  <si>
    <t xml:space="preserve"> احتياطيات أخرى</t>
  </si>
  <si>
    <t xml:space="preserve"> مجموع حقوق الملكية المنسوبة إلى مالكي الشركة الأم</t>
  </si>
  <si>
    <t xml:space="preserve"> حقوق غير المسيطرين</t>
  </si>
  <si>
    <t xml:space="preserve"> مجموع حقوق الملكية</t>
  </si>
  <si>
    <t xml:space="preserve"> المخصصات غير المتداولة</t>
  </si>
  <si>
    <t xml:space="preserve"> القروض غير المتداولة</t>
  </si>
  <si>
    <t xml:space="preserve"> الذمم التجارية والذمم الأخرى الدائنة غير المتداولة</t>
  </si>
  <si>
    <t xml:space="preserve"> الذمم الدائنة غير المتداولة المستحقة إلى أطراف ذات علاقة</t>
  </si>
  <si>
    <t xml:space="preserve"> مطلوبات ضريبية مؤجلة</t>
  </si>
  <si>
    <t xml:space="preserve"> مطلوبات الغير متداولة من عقد استئجار تمويلي</t>
  </si>
  <si>
    <t xml:space="preserve"> مطلوبات غير متداولة أخرى</t>
  </si>
  <si>
    <t xml:space="preserve"> مجموع المطلوبات غير المتداولة</t>
  </si>
  <si>
    <t xml:space="preserve"> الذمم التجارية والذمم الاخرى الدائنة المتداولة</t>
  </si>
  <si>
    <t xml:space="preserve"> الذمم الدائنة المتداولة المستحقة إلى الأطراف ذات العلاقة</t>
  </si>
  <si>
    <t xml:space="preserve"> المخصصات المتداولة</t>
  </si>
  <si>
    <t xml:space="preserve"> البنوك الدائنة</t>
  </si>
  <si>
    <t xml:space="preserve"> القروض المتداولة</t>
  </si>
  <si>
    <t xml:space="preserve"> ذمم التمويل على الهامش</t>
  </si>
  <si>
    <t xml:space="preserve"> مخصص ضريبة دخل</t>
  </si>
  <si>
    <t xml:space="preserve"> مطلوبات متداولة أخرى</t>
  </si>
  <si>
    <t xml:space="preserve"> المطلوبات المتداولة من عقد استئجار تمويلي</t>
  </si>
  <si>
    <t xml:space="preserve"> المطلوبات المرتبطة مباشرة بالموجودات المعدة للبيع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</si>
  <si>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</si>
  <si>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</si>
  <si>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</si>
  <si>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الإيرادات</t>
  </si>
  <si>
    <t xml:space="preserve"> الكلفة</t>
  </si>
  <si>
    <t xml:space="preserve"> مجمل الربح</t>
  </si>
  <si>
    <t xml:space="preserve"> مصاريف البيع والمصاريف الإدارية والعمومية</t>
  </si>
  <si>
    <t xml:space="preserve"> الإيرادات الأخرى</t>
  </si>
  <si>
    <t xml:space="preserve"> مصاريف اخرى</t>
  </si>
  <si>
    <t xml:space="preserve"> أرباح (خسائر) موجودات مالية بالقيمة العادلة من خلال قائمة الدخل</t>
  </si>
  <si>
    <t xml:space="preserve"> توزيعات نقدية من موجودات مالية بالقيمة العادلة من خلال الدخل الشامل الآخر</t>
  </si>
  <si>
    <t xml:space="preserve"> أرباح (خسائر) موجودات مالية بالتكلفة المطفأة</t>
  </si>
  <si>
    <t xml:space="preserve"> صافي الايرادات التشغيلية</t>
  </si>
  <si>
    <t xml:space="preserve"> الايرادات التمويلية</t>
  </si>
  <si>
    <t xml:space="preserve"> تكاليف التمويل</t>
  </si>
  <si>
    <t xml:space="preserve"> مصاريف التمويل على الهامش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</si>
  <si>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</si>
  <si>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</si>
  <si>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</si>
  <si>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</si>
  <si>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</si>
  <si>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</si>
  <si>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</si>
  <si>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</si>
  <si>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>التجمعات الاستثمارية المتخصصة</t>
  </si>
  <si>
    <t>التجمعات لخدمات التغذية والاسكان</t>
  </si>
  <si>
    <t>التجمعات للمشاريع السياحية</t>
  </si>
  <si>
    <t>الشامخة للاستثمارات العقارية والمالية</t>
  </si>
  <si>
    <t>عمد للاستثمار والتنمية العقارية</t>
  </si>
  <si>
    <t>الشرق العربي للإستثمارات العقارية</t>
  </si>
  <si>
    <t>فينيكس العربية القابضة</t>
  </si>
  <si>
    <t>المعاصرون للمشاريع الاسكانية</t>
  </si>
  <si>
    <t>إعمار للتطوير والاستثمار العقاري</t>
  </si>
  <si>
    <t>الإحداثيات العقارية</t>
  </si>
  <si>
    <t>الانماء العربية للتجارة والاستثمارات العالمية</t>
  </si>
  <si>
    <t>المستثمرون الصناعية والعقارية المساهمة العامة</t>
  </si>
  <si>
    <t>الأردن ديكابولس للأملاك</t>
  </si>
  <si>
    <t>العقارية الأردنية للتنمية</t>
  </si>
  <si>
    <t>ميثاق للاستثمارات العقارية</t>
  </si>
  <si>
    <t>تطوير العقارات</t>
  </si>
  <si>
    <t>الموارد للتنمية والاستثمار</t>
  </si>
  <si>
    <t>الأردنية للاستثمارات المتخصصة</t>
  </si>
  <si>
    <t>المحفظة العقارية الاستثمارية</t>
  </si>
  <si>
    <t>الاتحاد لتطوير الاراضي</t>
  </si>
  <si>
    <t>مجمع الضليل الصناعي العقاري</t>
  </si>
  <si>
    <t>الصالحية للإستثمار والتطوير العقاري</t>
  </si>
  <si>
    <t>التحديث للاستثمارات العقارية</t>
  </si>
  <si>
    <t>الانتقائية للاستثمار والتطوير العقاري</t>
  </si>
  <si>
    <t>عمون الدولية للاستثمارات المتعددة</t>
  </si>
  <si>
    <t>أمواج العقارية</t>
  </si>
  <si>
    <t>العربية للمشاريع الاستثمارية</t>
  </si>
  <si>
    <t>اتحاد المستثمرون العرب للتطوير العقاري</t>
  </si>
  <si>
    <t>المتكاملة لتطوير الاراضي والاستثمار</t>
  </si>
  <si>
    <t>الديرة للاستثمار والتطوير العقاري</t>
  </si>
  <si>
    <t>الكفاءة للاستثمارات العقارية</t>
  </si>
  <si>
    <t>الأردن الدولية للاستثمار</t>
  </si>
  <si>
    <t>مساكن الأردن لتطوير الأراضي والمشاريع الصناعية</t>
  </si>
  <si>
    <t>نور كابيتال ماركتس للإستثمارات المتعددة</t>
  </si>
  <si>
    <t>شركة النور للتأجير وإدارة العقارات</t>
  </si>
  <si>
    <t>المهنية للاستثمارات العقارية والإسكان</t>
  </si>
  <si>
    <t>الطاقات الكامنة للاستثمارات</t>
  </si>
  <si>
    <t>الشراع للتطوير العقاري والاستثمارات</t>
  </si>
  <si>
    <t>Statement of financial position</t>
  </si>
  <si>
    <t>Income statement</t>
  </si>
  <si>
    <t>Statement of cash flows</t>
  </si>
  <si>
    <t>قائمة التدفقات النقدية</t>
  </si>
  <si>
    <t>قائمة الدخل</t>
  </si>
  <si>
    <t>قائمة المركز المالي</t>
  </si>
  <si>
    <t>Trading Information in the Regular Market</t>
  </si>
  <si>
    <t>Par Value / Share (JD)</t>
  </si>
  <si>
    <t>Closing Price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</si>
  <si>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</si>
  <si>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</si>
  <si>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</si>
  <si>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</si>
  <si>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</si>
  <si>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</si>
  <si>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Financial Ratios</t>
  </si>
  <si>
    <t>Turnover Ratio %</t>
  </si>
  <si>
    <t>Book Value Per Share (JD)</t>
  </si>
  <si>
    <t>Price Earnings Ratio (Times)</t>
  </si>
  <si>
    <t>Price to Book Value (Times)</t>
  </si>
  <si>
    <t>Return on Assets %</t>
  </si>
  <si>
    <t>Return on Equity %</t>
  </si>
  <si>
    <t>Equity Ratio %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</si>
  <si>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</si>
  <si>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</si>
  <si>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</si>
  <si>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</si>
  <si>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</si>
  <si>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</si>
  <si>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معلومات التداول في السوق النظامي</t>
  </si>
  <si>
    <t>(القيمة الاسمية للسهم (دينار</t>
  </si>
  <si>
    <t>(سعر الاغلاق (دينار</t>
  </si>
  <si>
    <t>(حجم التداول (دينار</t>
  </si>
  <si>
    <t>عدد الأسهم المتداولة</t>
  </si>
  <si>
    <t>عدد العقود المنفذة</t>
  </si>
  <si>
    <t xml:space="preserve">عدد الأسهم المكتتب بها </t>
  </si>
  <si>
    <t>(القيمة السوقية (دينار</t>
  </si>
  <si>
    <t>تاريخ انتهاء السنة المالية</t>
  </si>
  <si>
    <t xml:space="preserve">النسب المالية </t>
  </si>
  <si>
    <t>% معدل دوران السهم</t>
  </si>
  <si>
    <t>(عائد السهم الواحد (دينار</t>
  </si>
  <si>
    <t>(القيمة السوقية الى العائد (مرة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</si>
  <si>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</si>
  <si>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</si>
  <si>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</si>
  <si>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</si>
  <si>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Annual Financial Data for the Year 2022</t>
  </si>
  <si>
    <t>البيانات المالية السنوية لعام 2022</t>
  </si>
  <si>
    <t>-</t>
  </si>
  <si>
    <t xml:space="preserve">(القيمة الدفترية للسهم الواحد (دينار </t>
  </si>
  <si>
    <t>(القيمة السوقية الى القيمة الدفترية (مرة</t>
  </si>
  <si>
    <t>Earnings Per Share (JD)</t>
  </si>
  <si>
    <t>Debt Ratio%</t>
  </si>
  <si>
    <t xml:space="preserve">(رأس المال العامل (دينار </t>
  </si>
  <si>
    <t xml:space="preserve">(نسبة التداول (مرة </t>
  </si>
  <si>
    <t xml:space="preserve">(معدل دوران رأس المال العامل (مرة </t>
  </si>
  <si>
    <t>(معدل دوران الموجودات الثابتة (مرة</t>
  </si>
  <si>
    <t>(معدل دوران الموجودات (مرة</t>
  </si>
  <si>
    <t>(معدل تغطية الفوائد (مرة</t>
  </si>
  <si>
    <t>NOOR ASSETS MANAGEMENT AND LEASING CO.</t>
  </si>
  <si>
    <t>2800000*</t>
  </si>
  <si>
    <t>0.14*</t>
  </si>
  <si>
    <t xml:space="preserve">*كما في تاريخ 03/04/2022 وهو آخر يوم تداول للشركة كونه أُلغي إدراجها بعد ذلك </t>
  </si>
  <si>
    <t>*As of 03/04/2022 the last trading day, since the company was Delisted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</si>
</sst>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readingOrder="2"/>
    </xf>
    <xf numFmtId="0" fontId="0" fillId="0" borderId="0" xfId="0" applyAlignment="1">
      <alignment readingOrder="2"/>
    </xf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/>
    <xf numFmtId="0" fontId="4" fillId="0" borderId="5" xfId="0" applyFont="1" applyBorder="1" applyAlignment="1">
      <alignment horizontal="center" wrapText="1"/>
    </xf>
    <xf numFmtId="14" fontId="4" fillId="0" borderId="5" xfId="0" applyNumberFormat="1" applyFont="1" applyBorder="1" applyAlignment="1">
      <alignment horizontal="center" wrapText="1"/>
    </xf>
    <xf numFmtId="0" fontId="4" fillId="0" borderId="0" xfId="0" applyFont="1"/>
    <xf numFmtId="0" fontId="1" fillId="2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2" fontId="4" fillId="0" borderId="4" xfId="0" applyNumberFormat="1" applyFont="1" applyBorder="1" applyAlignment="1">
      <alignment horizontal="center" wrapText="1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right" readingOrder="1"/>
    </xf>
    <xf numFmtId="0" fontId="4" fillId="0" borderId="12" xfId="0" applyFont="1" applyFill="1" applyBorder="1"/>
    <xf numFmtId="2" fontId="4" fillId="0" borderId="5" xfId="0" applyNumberFormat="1" applyFont="1" applyBorder="1" applyAlignment="1">
      <alignment horizontal="center" wrapText="1"/>
    </xf>
    <xf numFmtId="2" fontId="0" fillId="0" borderId="0" xfId="0" applyNumberFormat="1"/>
    <xf numFmtId="0" fontId="4" fillId="0" borderId="11" xfId="0" applyFont="1" applyFill="1" applyBorder="1" applyAlignment="1">
      <alignment horizontal="right" readingOrder="2"/>
    </xf>
    <xf numFmtId="164" fontId="4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40</xdr:col>
      <xdr:colOff>76200</xdr:colOff>
      <xdr:row>2</xdr:row>
      <xdr:rowOff>142875</xdr:rowOff>
    </xdr:to>
    <xdr:pic>
      <xdr:nvPicPr>
        <xdr:cNvPr id="1050" name="Picture 1">
          <a:extLst>
            <a:ext uri="{FF2B5EF4-FFF2-40B4-BE49-F238E27FC236}">
              <a16:creationId xmlns:a16="http://schemas.microsoft.com/office/drawing/2014/main" id="{57EC39C8-29C6-487D-8979-5EF38D4A3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7203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AN112"/>
  <sheetViews>
    <sheetView tabSelected="1" zoomScaleNormal="100" workbookViewId="0">
      <selection activeCell="A5" sqref="A5"/>
    </sheetView>
  </sheetViews>
  <sheetFormatPr defaultRowHeight="12.75" x14ac:dyDescent="0.2"/>
  <cols>
    <col min="1" max="1" width="72.7109375" customWidth="1"/>
    <col min="2" max="39" width="15.7109375" customWidth="1"/>
    <col min="40" max="40" width="59.7109375" style="4" customWidth="1"/>
  </cols>
  <sheetData>
    <row r="7" spans="1:40" ht="15" x14ac:dyDescent="0.25">
      <c r="A7" s="15" t="s">
        <v>302</v>
      </c>
      <c r="AN7" s="15" t="s">
        <v>303</v>
      </c>
    </row>
    <row r="9" spans="1:40" ht="38.25" x14ac:dyDescent="0.2">
      <c r="A9" s="35"/>
      <c r="B9" s="34" t="s">
        <v>219</v>
      </c>
      <c r="C9" s="6" t="s">
        <v>220</v>
      </c>
      <c r="D9" s="6" t="s">
        <v>221</v>
      </c>
      <c r="E9" s="6" t="s">
        <v>222</v>
      </c>
      <c r="F9" s="6" t="s">
        <v>223</v>
      </c>
      <c r="G9" s="6" t="s">
        <v>224</v>
      </c>
      <c r="H9" s="6" t="s">
        <v>225</v>
      </c>
      <c r="I9" s="6" t="s">
        <v>226</v>
      </c>
      <c r="J9" s="6" t="s">
        <v>227</v>
      </c>
      <c r="K9" s="6" t="s">
        <v>228</v>
      </c>
      <c r="L9" s="6" t="s">
        <v>229</v>
      </c>
      <c r="M9" s="6" t="s">
        <v>230</v>
      </c>
      <c r="N9" s="6" t="s">
        <v>231</v>
      </c>
      <c r="O9" s="6" t="s">
        <v>232</v>
      </c>
      <c r="P9" s="6" t="s">
        <v>233</v>
      </c>
      <c r="Q9" s="6" t="s">
        <v>234</v>
      </c>
      <c r="R9" s="6" t="s">
        <v>218</v>
      </c>
      <c r="S9" s="6" t="s">
        <v>235</v>
      </c>
      <c r="T9" s="6" t="s">
        <v>236</v>
      </c>
      <c r="U9" s="6" t="s">
        <v>237</v>
      </c>
      <c r="V9" s="6" t="s">
        <v>238</v>
      </c>
      <c r="W9" s="6" t="s">
        <v>239</v>
      </c>
      <c r="X9" s="6" t="s">
        <v>240</v>
      </c>
      <c r="Y9" s="6" t="s">
        <v>241</v>
      </c>
      <c r="Z9" s="6" t="s">
        <v>242</v>
      </c>
      <c r="AA9" s="6" t="s">
        <v>243</v>
      </c>
      <c r="AB9" s="6" t="s">
        <v>244</v>
      </c>
      <c r="AC9" s="6" t="s">
        <v>245</v>
      </c>
      <c r="AD9" s="6" t="s">
        <v>246</v>
      </c>
      <c r="AE9" s="6" t="s">
        <v>247</v>
      </c>
      <c r="AF9" s="6" t="s">
        <v>248</v>
      </c>
      <c r="AG9" s="6" t="s">
        <v>249</v>
      </c>
      <c r="AH9" s="6" t="s">
        <v>250</v>
      </c>
      <c r="AI9" s="6" t="s">
        <v>254</v>
      </c>
      <c r="AJ9" s="6" t="s">
        <v>251</v>
      </c>
      <c r="AK9" s="6" t="s">
        <v>252</v>
      </c>
      <c r="AL9" s="6" t="s">
        <v>255</v>
      </c>
      <c r="AM9" s="6" t="s">
        <v>253</v>
      </c>
      <c r="AN9" s="35"/>
    </row>
    <row r="10" spans="1:40" ht="89.25" x14ac:dyDescent="0.2">
      <c r="A10" s="36"/>
      <c r="B10" s="34" t="s">
        <v>0</v>
      </c>
      <c r="C10" s="6" t="s">
        <v>1</v>
      </c>
      <c r="D10" s="6" t="s">
        <v>2</v>
      </c>
      <c r="E10" s="6" t="s">
        <v>3</v>
      </c>
      <c r="F10" s="6" t="s">
        <v>4</v>
      </c>
      <c r="G10" s="6" t="s">
        <v>5</v>
      </c>
      <c r="H10" s="6" t="s">
        <v>6</v>
      </c>
      <c r="I10" s="6" t="s">
        <v>7</v>
      </c>
      <c r="J10" s="6" t="s">
        <v>8</v>
      </c>
      <c r="K10" s="6" t="s">
        <v>9</v>
      </c>
      <c r="L10" s="6" t="s">
        <v>10</v>
      </c>
      <c r="M10" s="6" t="s">
        <v>11</v>
      </c>
      <c r="N10" s="6" t="s">
        <v>12</v>
      </c>
      <c r="O10" s="6" t="s">
        <v>13</v>
      </c>
      <c r="P10" s="6" t="s">
        <v>14</v>
      </c>
      <c r="Q10" s="6" t="s">
        <v>15</v>
      </c>
      <c r="R10" s="6" t="s">
        <v>16</v>
      </c>
      <c r="S10" s="6" t="s">
        <v>17</v>
      </c>
      <c r="T10" s="6" t="s">
        <v>18</v>
      </c>
      <c r="U10" s="6" t="s">
        <v>19</v>
      </c>
      <c r="V10" s="6" t="s">
        <v>110</v>
      </c>
      <c r="W10" s="6" t="s">
        <v>111</v>
      </c>
      <c r="X10" s="6" t="s">
        <v>112</v>
      </c>
      <c r="Y10" s="6" t="s">
        <v>113</v>
      </c>
      <c r="Z10" s="6" t="s">
        <v>114</v>
      </c>
      <c r="AA10" s="6" t="s">
        <v>115</v>
      </c>
      <c r="AB10" s="6" t="s">
        <v>116</v>
      </c>
      <c r="AC10" s="6" t="s">
        <v>117</v>
      </c>
      <c r="AD10" s="6" t="s">
        <v>118</v>
      </c>
      <c r="AE10" s="6" t="s">
        <v>119</v>
      </c>
      <c r="AF10" s="6" t="s">
        <v>120</v>
      </c>
      <c r="AG10" s="6" t="s">
        <v>121</v>
      </c>
      <c r="AH10" s="6" t="s">
        <v>122</v>
      </c>
      <c r="AI10" s="6" t="s">
        <v>123</v>
      </c>
      <c r="AJ10" s="6" t="s">
        <v>124</v>
      </c>
      <c r="AK10" s="6" t="s">
        <v>125</v>
      </c>
      <c r="AL10" s="6" t="s">
        <v>126</v>
      </c>
      <c r="AM10" s="6" t="s">
        <v>127</v>
      </c>
      <c r="AN10" s="36"/>
    </row>
    <row r="11" spans="1:40" ht="15" customHeight="1" x14ac:dyDescent="0.2">
      <c r="A11" s="37"/>
      <c r="B11" s="34">
        <v>131076</v>
      </c>
      <c r="C11" s="6">
        <v>131019</v>
      </c>
      <c r="D11" s="6">
        <v>131011</v>
      </c>
      <c r="E11" s="6">
        <v>131234</v>
      </c>
      <c r="F11" s="6">
        <v>131218</v>
      </c>
      <c r="G11" s="6">
        <v>131239</v>
      </c>
      <c r="H11" s="6">
        <v>131241</v>
      </c>
      <c r="I11" s="6">
        <v>131237</v>
      </c>
      <c r="J11" s="6">
        <v>131236</v>
      </c>
      <c r="K11" s="6">
        <v>131225</v>
      </c>
      <c r="L11" s="6">
        <v>131217</v>
      </c>
      <c r="M11" s="6">
        <v>131017</v>
      </c>
      <c r="N11" s="6">
        <v>131229</v>
      </c>
      <c r="O11" s="6">
        <v>131240</v>
      </c>
      <c r="P11" s="6">
        <v>131087</v>
      </c>
      <c r="Q11" s="6">
        <v>131027</v>
      </c>
      <c r="R11" s="6">
        <v>131077</v>
      </c>
      <c r="S11" s="6">
        <v>131086</v>
      </c>
      <c r="T11" s="6">
        <v>131101</v>
      </c>
      <c r="U11" s="6">
        <v>131073</v>
      </c>
      <c r="V11" s="6">
        <v>141106</v>
      </c>
      <c r="W11" s="6">
        <v>141202</v>
      </c>
      <c r="X11" s="6">
        <v>131265</v>
      </c>
      <c r="Y11" s="6">
        <v>131287</v>
      </c>
      <c r="Z11" s="6">
        <v>131285</v>
      </c>
      <c r="AA11" s="6">
        <v>131281</v>
      </c>
      <c r="AB11" s="6">
        <v>141003</v>
      </c>
      <c r="AC11" s="6">
        <v>131247</v>
      </c>
      <c r="AD11" s="6">
        <v>141036</v>
      </c>
      <c r="AE11" s="6">
        <v>131255</v>
      </c>
      <c r="AF11" s="6">
        <v>131246</v>
      </c>
      <c r="AG11" s="6">
        <v>131253</v>
      </c>
      <c r="AH11" s="6">
        <v>131284</v>
      </c>
      <c r="AI11" s="6">
        <v>141015</v>
      </c>
      <c r="AJ11" s="6">
        <v>131245</v>
      </c>
      <c r="AK11" s="6">
        <v>141081</v>
      </c>
      <c r="AL11" s="6">
        <v>131278</v>
      </c>
      <c r="AM11" s="6">
        <v>131270</v>
      </c>
      <c r="AN11" s="37"/>
    </row>
    <row r="13" spans="1:40" x14ac:dyDescent="0.2">
      <c r="A13" s="5" t="s">
        <v>256</v>
      </c>
      <c r="AN13" s="5" t="s">
        <v>261</v>
      </c>
    </row>
    <row r="14" spans="1:40" x14ac:dyDescent="0.2">
      <c r="A14" s="1" t="s">
        <v>26</v>
      </c>
      <c r="B14" s="8">
        <v>483300</v>
      </c>
      <c r="C14" s="8">
        <v>11178</v>
      </c>
      <c r="D14" s="8">
        <v>99597</v>
      </c>
      <c r="E14" s="8">
        <v>409482.08</v>
      </c>
      <c r="F14" s="8">
        <v>0</v>
      </c>
      <c r="G14" s="8">
        <v>12613</v>
      </c>
      <c r="H14" s="8">
        <v>13141</v>
      </c>
      <c r="I14" s="8">
        <v>176</v>
      </c>
      <c r="J14" s="8">
        <v>0</v>
      </c>
      <c r="K14" s="8">
        <v>137683</v>
      </c>
      <c r="L14" s="8">
        <v>2529546</v>
      </c>
      <c r="M14" s="8">
        <v>22250</v>
      </c>
      <c r="N14" s="8">
        <v>121608</v>
      </c>
      <c r="O14" s="8">
        <v>53485</v>
      </c>
      <c r="P14" s="8">
        <v>40303</v>
      </c>
      <c r="Q14" s="8">
        <v>0</v>
      </c>
      <c r="R14" s="8">
        <v>221613</v>
      </c>
      <c r="S14" s="8">
        <v>58</v>
      </c>
      <c r="T14" s="8">
        <v>93</v>
      </c>
      <c r="U14" s="8">
        <v>2219862</v>
      </c>
      <c r="V14" s="8">
        <v>139944</v>
      </c>
      <c r="W14" s="8">
        <v>0</v>
      </c>
      <c r="X14" s="8">
        <v>1593657</v>
      </c>
      <c r="Y14" s="8">
        <v>1</v>
      </c>
      <c r="Z14" s="8">
        <v>5665013</v>
      </c>
      <c r="AA14" s="8">
        <v>19133</v>
      </c>
      <c r="AB14" s="8">
        <v>1348</v>
      </c>
      <c r="AC14" s="8">
        <v>1021</v>
      </c>
      <c r="AD14" s="8">
        <v>93663</v>
      </c>
      <c r="AE14" s="8">
        <v>20025920</v>
      </c>
      <c r="AF14" s="8">
        <v>218</v>
      </c>
      <c r="AG14" s="8">
        <v>27706</v>
      </c>
      <c r="AH14" s="8">
        <v>2800</v>
      </c>
      <c r="AI14" s="8">
        <v>665154</v>
      </c>
      <c r="AJ14" s="8">
        <v>1981</v>
      </c>
      <c r="AK14" s="8">
        <v>620752</v>
      </c>
      <c r="AL14" s="8">
        <v>20027607</v>
      </c>
      <c r="AM14" s="8">
        <v>72000</v>
      </c>
      <c r="AN14" s="3" t="s">
        <v>134</v>
      </c>
    </row>
    <row r="15" spans="1:40" x14ac:dyDescent="0.2">
      <c r="A15" s="1" t="s">
        <v>27</v>
      </c>
      <c r="B15" s="8">
        <v>4199741</v>
      </c>
      <c r="C15" s="8">
        <v>115779588</v>
      </c>
      <c r="D15" s="8">
        <v>562466</v>
      </c>
      <c r="E15" s="8">
        <v>5547547.9199999999</v>
      </c>
      <c r="F15" s="8">
        <v>7827134</v>
      </c>
      <c r="G15" s="8">
        <v>20582189</v>
      </c>
      <c r="H15" s="8">
        <v>1055844</v>
      </c>
      <c r="I15" s="8">
        <v>2206296</v>
      </c>
      <c r="J15" s="8">
        <v>3230184</v>
      </c>
      <c r="K15" s="8">
        <v>4018400</v>
      </c>
      <c r="L15" s="8">
        <v>0</v>
      </c>
      <c r="M15" s="8">
        <v>19241833</v>
      </c>
      <c r="N15" s="8">
        <v>4578482</v>
      </c>
      <c r="O15" s="8">
        <v>5746801</v>
      </c>
      <c r="P15" s="8">
        <v>16049002</v>
      </c>
      <c r="Q15" s="8">
        <v>1994062</v>
      </c>
      <c r="R15" s="8">
        <v>10575331</v>
      </c>
      <c r="S15" s="8">
        <v>0</v>
      </c>
      <c r="T15" s="8">
        <v>4782223</v>
      </c>
      <c r="U15" s="8">
        <v>41790462</v>
      </c>
      <c r="V15" s="8">
        <v>43609862</v>
      </c>
      <c r="W15" s="8">
        <v>0</v>
      </c>
      <c r="X15" s="8">
        <v>9000</v>
      </c>
      <c r="Y15" s="8">
        <v>1458000</v>
      </c>
      <c r="Z15" s="8">
        <v>866203</v>
      </c>
      <c r="AA15" s="8">
        <v>73633061</v>
      </c>
      <c r="AB15" s="8">
        <v>2501112</v>
      </c>
      <c r="AC15" s="8">
        <v>2309013</v>
      </c>
      <c r="AD15" s="8">
        <v>0</v>
      </c>
      <c r="AE15" s="8">
        <v>10747577</v>
      </c>
      <c r="AF15" s="8">
        <v>7522684</v>
      </c>
      <c r="AG15" s="8">
        <v>7409035</v>
      </c>
      <c r="AH15" s="8">
        <v>6941038</v>
      </c>
      <c r="AI15" s="8">
        <v>0</v>
      </c>
      <c r="AJ15" s="8">
        <v>0</v>
      </c>
      <c r="AK15" s="8">
        <v>0</v>
      </c>
      <c r="AL15" s="8">
        <v>38228319</v>
      </c>
      <c r="AM15" s="8">
        <v>0</v>
      </c>
      <c r="AN15" s="3" t="s">
        <v>135</v>
      </c>
    </row>
    <row r="16" spans="1:40" x14ac:dyDescent="0.2">
      <c r="A16" s="1" t="s">
        <v>28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1608073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4264</v>
      </c>
      <c r="AA16" s="8">
        <v>0</v>
      </c>
      <c r="AB16" s="8">
        <v>0</v>
      </c>
      <c r="AC16" s="8">
        <v>0</v>
      </c>
      <c r="AD16" s="8">
        <v>0</v>
      </c>
      <c r="AE16" s="8">
        <v>82500</v>
      </c>
      <c r="AF16" s="8">
        <v>569</v>
      </c>
      <c r="AG16" s="8">
        <v>0</v>
      </c>
      <c r="AH16" s="8">
        <v>0</v>
      </c>
      <c r="AI16" s="8">
        <v>411</v>
      </c>
      <c r="AJ16" s="8">
        <v>0</v>
      </c>
      <c r="AK16" s="8">
        <v>0</v>
      </c>
      <c r="AL16" s="8">
        <v>82500</v>
      </c>
      <c r="AM16" s="8">
        <v>0</v>
      </c>
      <c r="AN16" s="3" t="s">
        <v>136</v>
      </c>
    </row>
    <row r="17" spans="1:40" x14ac:dyDescent="0.2">
      <c r="A17" s="1" t="s">
        <v>29</v>
      </c>
      <c r="B17" s="8">
        <v>0</v>
      </c>
      <c r="C17" s="8">
        <v>0</v>
      </c>
      <c r="D17" s="8">
        <v>0</v>
      </c>
      <c r="E17" s="8">
        <v>0</v>
      </c>
      <c r="F17" s="8">
        <v>52715</v>
      </c>
      <c r="G17" s="8">
        <v>2061</v>
      </c>
      <c r="H17" s="8">
        <v>0</v>
      </c>
      <c r="I17" s="8">
        <v>2854986</v>
      </c>
      <c r="J17" s="8">
        <v>0</v>
      </c>
      <c r="K17" s="8">
        <v>0</v>
      </c>
      <c r="L17" s="8">
        <v>0</v>
      </c>
      <c r="M17" s="8">
        <v>2864360</v>
      </c>
      <c r="N17" s="8">
        <v>10321</v>
      </c>
      <c r="O17" s="8">
        <v>0</v>
      </c>
      <c r="P17" s="8">
        <v>1242536</v>
      </c>
      <c r="Q17" s="8">
        <v>0</v>
      </c>
      <c r="R17" s="8">
        <v>0</v>
      </c>
      <c r="S17" s="8">
        <v>801138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20516</v>
      </c>
      <c r="AB17" s="8">
        <v>0</v>
      </c>
      <c r="AC17" s="8">
        <v>0</v>
      </c>
      <c r="AD17" s="8">
        <v>1013514</v>
      </c>
      <c r="AE17" s="8">
        <v>0</v>
      </c>
      <c r="AF17" s="8">
        <v>971548</v>
      </c>
      <c r="AG17" s="8">
        <v>0</v>
      </c>
      <c r="AH17" s="8">
        <v>1</v>
      </c>
      <c r="AI17" s="8">
        <v>0</v>
      </c>
      <c r="AJ17" s="8">
        <v>0</v>
      </c>
      <c r="AK17" s="8">
        <v>0</v>
      </c>
      <c r="AL17" s="8">
        <v>0</v>
      </c>
      <c r="AM17" s="8">
        <v>5547205</v>
      </c>
      <c r="AN17" s="3" t="s">
        <v>137</v>
      </c>
    </row>
    <row r="18" spans="1:40" x14ac:dyDescent="0.2">
      <c r="A18" s="1" t="s">
        <v>30</v>
      </c>
      <c r="B18" s="8">
        <v>0</v>
      </c>
      <c r="C18" s="8">
        <v>176410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61900</v>
      </c>
      <c r="J18" s="8">
        <v>0</v>
      </c>
      <c r="K18" s="8">
        <v>2212339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3153559</v>
      </c>
      <c r="W18" s="8">
        <v>0</v>
      </c>
      <c r="X18" s="8">
        <v>0</v>
      </c>
      <c r="Y18" s="8">
        <v>0</v>
      </c>
      <c r="Z18" s="8">
        <v>0</v>
      </c>
      <c r="AA18" s="8">
        <v>159184</v>
      </c>
      <c r="AB18" s="8">
        <v>0</v>
      </c>
      <c r="AC18" s="8">
        <v>0</v>
      </c>
      <c r="AD18" s="8">
        <v>0</v>
      </c>
      <c r="AE18" s="8">
        <v>119891</v>
      </c>
      <c r="AF18" s="8">
        <v>0</v>
      </c>
      <c r="AG18" s="8">
        <v>0</v>
      </c>
      <c r="AH18" s="8">
        <v>482254</v>
      </c>
      <c r="AI18" s="8">
        <v>0</v>
      </c>
      <c r="AJ18" s="8">
        <v>0</v>
      </c>
      <c r="AK18" s="8">
        <v>0</v>
      </c>
      <c r="AL18" s="8">
        <v>119891</v>
      </c>
      <c r="AM18" s="8">
        <v>1404821</v>
      </c>
      <c r="AN18" s="3" t="s">
        <v>138</v>
      </c>
    </row>
    <row r="19" spans="1:40" x14ac:dyDescent="0.2">
      <c r="A19" s="2" t="s">
        <v>31</v>
      </c>
      <c r="B19" s="8">
        <v>0</v>
      </c>
      <c r="C19" s="8">
        <v>0</v>
      </c>
      <c r="D19" s="8">
        <v>0</v>
      </c>
      <c r="E19" s="8">
        <v>0</v>
      </c>
      <c r="F19" s="8">
        <v>10260425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10260425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3" t="s">
        <v>139</v>
      </c>
    </row>
    <row r="20" spans="1:40" x14ac:dyDescent="0.2">
      <c r="A20" s="2" t="s">
        <v>32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2630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101822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457696</v>
      </c>
      <c r="AE20" s="8">
        <v>0</v>
      </c>
      <c r="AF20" s="8">
        <v>0</v>
      </c>
      <c r="AG20" s="8">
        <v>104020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3" t="s">
        <v>140</v>
      </c>
    </row>
    <row r="21" spans="1:40" x14ac:dyDescent="0.2">
      <c r="A21" s="2" t="s">
        <v>33</v>
      </c>
      <c r="B21" s="8">
        <v>889762</v>
      </c>
      <c r="C21" s="8">
        <v>0</v>
      </c>
      <c r="D21" s="8">
        <v>185828</v>
      </c>
      <c r="E21" s="8">
        <v>0</v>
      </c>
      <c r="F21" s="8">
        <v>1194811</v>
      </c>
      <c r="G21" s="8">
        <v>1868</v>
      </c>
      <c r="H21" s="8">
        <v>0</v>
      </c>
      <c r="I21" s="8">
        <v>416000</v>
      </c>
      <c r="J21" s="8">
        <v>3426</v>
      </c>
      <c r="K21" s="8">
        <v>0</v>
      </c>
      <c r="L21" s="8">
        <v>0</v>
      </c>
      <c r="M21" s="8">
        <v>3503711</v>
      </c>
      <c r="N21" s="8">
        <v>6948953</v>
      </c>
      <c r="O21" s="8">
        <v>0</v>
      </c>
      <c r="P21" s="8">
        <v>1260631</v>
      </c>
      <c r="Q21" s="8">
        <v>2346379</v>
      </c>
      <c r="R21" s="8">
        <v>2225712</v>
      </c>
      <c r="S21" s="8">
        <v>0</v>
      </c>
      <c r="T21" s="8">
        <v>1578879</v>
      </c>
      <c r="U21" s="8">
        <v>2215019</v>
      </c>
      <c r="V21" s="8">
        <v>0</v>
      </c>
      <c r="W21" s="8">
        <v>0</v>
      </c>
      <c r="X21" s="8">
        <v>0</v>
      </c>
      <c r="Y21" s="8">
        <v>1886</v>
      </c>
      <c r="Z21" s="8">
        <v>0</v>
      </c>
      <c r="AA21" s="8">
        <v>0</v>
      </c>
      <c r="AB21" s="8">
        <v>445091</v>
      </c>
      <c r="AC21" s="8">
        <v>0</v>
      </c>
      <c r="AD21" s="8">
        <v>782307</v>
      </c>
      <c r="AE21" s="8">
        <v>70024</v>
      </c>
      <c r="AF21" s="8">
        <v>19500</v>
      </c>
      <c r="AG21" s="8">
        <v>71767</v>
      </c>
      <c r="AH21" s="8">
        <v>42248</v>
      </c>
      <c r="AI21" s="8">
        <v>1091500</v>
      </c>
      <c r="AJ21" s="8">
        <v>0</v>
      </c>
      <c r="AK21" s="8">
        <v>0</v>
      </c>
      <c r="AL21" s="8">
        <v>1010476</v>
      </c>
      <c r="AM21" s="8">
        <v>0</v>
      </c>
      <c r="AN21" s="3" t="s">
        <v>141</v>
      </c>
    </row>
    <row r="22" spans="1:40" x14ac:dyDescent="0.2">
      <c r="A22" s="2" t="s">
        <v>34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250364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3" t="s">
        <v>142</v>
      </c>
    </row>
    <row r="23" spans="1:40" x14ac:dyDescent="0.2">
      <c r="A23" s="2" t="s">
        <v>35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3821174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3" t="s">
        <v>143</v>
      </c>
    </row>
    <row r="24" spans="1:40" x14ac:dyDescent="0.2">
      <c r="A24" s="2" t="s">
        <v>39</v>
      </c>
      <c r="B24" s="8">
        <v>989559</v>
      </c>
      <c r="C24" s="8">
        <v>0</v>
      </c>
      <c r="D24" s="8">
        <v>1198135</v>
      </c>
      <c r="E24" s="8">
        <v>0</v>
      </c>
      <c r="F24" s="8">
        <v>1170829</v>
      </c>
      <c r="G24" s="8">
        <v>36443194</v>
      </c>
      <c r="H24" s="8">
        <v>2119699</v>
      </c>
      <c r="I24" s="8">
        <v>1213544</v>
      </c>
      <c r="J24" s="8">
        <v>0</v>
      </c>
      <c r="K24" s="8">
        <v>0</v>
      </c>
      <c r="L24" s="8">
        <v>0</v>
      </c>
      <c r="M24" s="8">
        <v>18164136</v>
      </c>
      <c r="N24" s="8">
        <v>54235</v>
      </c>
      <c r="O24" s="8">
        <v>0</v>
      </c>
      <c r="P24" s="8">
        <v>0</v>
      </c>
      <c r="Q24" s="8">
        <v>0</v>
      </c>
      <c r="R24" s="8">
        <v>453121</v>
      </c>
      <c r="S24" s="8">
        <v>0</v>
      </c>
      <c r="T24" s="8">
        <v>0</v>
      </c>
      <c r="U24" s="8">
        <v>3110531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6912253</v>
      </c>
      <c r="AB24" s="8">
        <v>0</v>
      </c>
      <c r="AC24" s="8">
        <v>0</v>
      </c>
      <c r="AD24" s="8">
        <v>0</v>
      </c>
      <c r="AE24" s="8">
        <v>17262966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17262966</v>
      </c>
      <c r="AM24" s="8">
        <v>0</v>
      </c>
      <c r="AN24" s="3" t="s">
        <v>144</v>
      </c>
    </row>
    <row r="25" spans="1:40" x14ac:dyDescent="0.2">
      <c r="A25" s="2" t="s">
        <v>36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1459887</v>
      </c>
      <c r="Z25" s="8">
        <v>0</v>
      </c>
      <c r="AA25" s="8">
        <v>0</v>
      </c>
      <c r="AB25" s="8">
        <v>0</v>
      </c>
      <c r="AC25" s="8">
        <v>0</v>
      </c>
      <c r="AD25" s="8">
        <v>3590552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3245</v>
      </c>
      <c r="AM25" s="8">
        <v>0</v>
      </c>
      <c r="AN25" s="3" t="s">
        <v>145</v>
      </c>
    </row>
    <row r="26" spans="1:40" x14ac:dyDescent="0.2">
      <c r="A26" s="2" t="s">
        <v>37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3" t="s">
        <v>146</v>
      </c>
    </row>
    <row r="27" spans="1:40" x14ac:dyDescent="0.2">
      <c r="A27" s="2" t="s">
        <v>38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16913591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3" t="s">
        <v>147</v>
      </c>
    </row>
    <row r="28" spans="1:40" x14ac:dyDescent="0.2">
      <c r="A28" s="2" t="s">
        <v>40</v>
      </c>
      <c r="B28" s="8">
        <v>6562362</v>
      </c>
      <c r="C28" s="8">
        <v>115967176</v>
      </c>
      <c r="D28" s="8">
        <v>2046026</v>
      </c>
      <c r="E28" s="8">
        <v>5957030</v>
      </c>
      <c r="F28" s="8">
        <v>20505914</v>
      </c>
      <c r="G28" s="8">
        <v>57041925</v>
      </c>
      <c r="H28" s="8">
        <v>3191314</v>
      </c>
      <c r="I28" s="8">
        <v>6752902</v>
      </c>
      <c r="J28" s="8">
        <v>3233610</v>
      </c>
      <c r="K28" s="8">
        <v>6368422</v>
      </c>
      <c r="L28" s="8">
        <v>2529546</v>
      </c>
      <c r="M28" s="8">
        <v>45404363</v>
      </c>
      <c r="N28" s="8">
        <v>11713599</v>
      </c>
      <c r="O28" s="8">
        <v>5902108</v>
      </c>
      <c r="P28" s="8">
        <v>32674071</v>
      </c>
      <c r="Q28" s="8">
        <v>4340441</v>
      </c>
      <c r="R28" s="8">
        <v>13475777</v>
      </c>
      <c r="S28" s="8">
        <v>801196</v>
      </c>
      <c r="T28" s="8">
        <v>6611559</v>
      </c>
      <c r="U28" s="8">
        <v>49335874</v>
      </c>
      <c r="V28" s="8">
        <v>46903365</v>
      </c>
      <c r="W28" s="8">
        <v>0</v>
      </c>
      <c r="X28" s="8">
        <v>1602657</v>
      </c>
      <c r="Y28" s="8">
        <v>0</v>
      </c>
      <c r="Z28" s="8">
        <v>6535480</v>
      </c>
      <c r="AA28" s="8">
        <v>80744147</v>
      </c>
      <c r="AB28" s="8">
        <v>2947551</v>
      </c>
      <c r="AC28" s="8">
        <v>2310034</v>
      </c>
      <c r="AD28" s="8">
        <v>5937732</v>
      </c>
      <c r="AE28" s="8">
        <v>65222469</v>
      </c>
      <c r="AF28" s="8">
        <v>8514519</v>
      </c>
      <c r="AG28" s="8">
        <v>7612528</v>
      </c>
      <c r="AH28" s="8">
        <v>7468341</v>
      </c>
      <c r="AI28" s="8">
        <v>1757065</v>
      </c>
      <c r="AJ28" s="8">
        <v>1981</v>
      </c>
      <c r="AK28" s="8">
        <v>620752</v>
      </c>
      <c r="AL28" s="8">
        <v>76735004</v>
      </c>
      <c r="AM28" s="8">
        <v>7024026</v>
      </c>
      <c r="AN28" s="3" t="s">
        <v>148</v>
      </c>
    </row>
    <row r="29" spans="1:40" x14ac:dyDescent="0.2">
      <c r="A29" s="2" t="s">
        <v>42</v>
      </c>
      <c r="B29" s="8">
        <v>73205</v>
      </c>
      <c r="C29" s="8">
        <v>0</v>
      </c>
      <c r="D29" s="8">
        <v>0</v>
      </c>
      <c r="E29" s="8">
        <v>0</v>
      </c>
      <c r="F29" s="8">
        <v>0</v>
      </c>
      <c r="G29" s="8">
        <v>7439268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12158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2984721</v>
      </c>
      <c r="AE29" s="8">
        <v>363034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363034</v>
      </c>
      <c r="AM29" s="8">
        <v>0</v>
      </c>
      <c r="AN29" s="3" t="s">
        <v>149</v>
      </c>
    </row>
    <row r="30" spans="1:40" x14ac:dyDescent="0.2">
      <c r="A30" s="2" t="s">
        <v>43</v>
      </c>
      <c r="B30" s="8">
        <v>1602086</v>
      </c>
      <c r="C30" s="8">
        <v>4101256</v>
      </c>
      <c r="D30" s="8">
        <v>25232</v>
      </c>
      <c r="E30" s="8">
        <v>75500</v>
      </c>
      <c r="F30" s="8">
        <v>58245</v>
      </c>
      <c r="G30" s="8">
        <v>324116</v>
      </c>
      <c r="H30" s="8">
        <v>67051</v>
      </c>
      <c r="I30" s="8">
        <v>212827</v>
      </c>
      <c r="J30" s="8">
        <v>0</v>
      </c>
      <c r="K30" s="8">
        <v>0</v>
      </c>
      <c r="L30" s="8">
        <v>39803202</v>
      </c>
      <c r="M30" s="8">
        <v>199246</v>
      </c>
      <c r="N30" s="8">
        <v>807360</v>
      </c>
      <c r="O30" s="8">
        <v>49603</v>
      </c>
      <c r="P30" s="8">
        <v>83904</v>
      </c>
      <c r="Q30" s="8">
        <v>11038</v>
      </c>
      <c r="R30" s="8">
        <v>3079379</v>
      </c>
      <c r="S30" s="8">
        <v>9096</v>
      </c>
      <c r="T30" s="8">
        <v>21399</v>
      </c>
      <c r="U30" s="8">
        <v>394551</v>
      </c>
      <c r="V30" s="8">
        <v>3033204</v>
      </c>
      <c r="W30" s="8">
        <v>0</v>
      </c>
      <c r="X30" s="8">
        <v>554232</v>
      </c>
      <c r="Y30" s="8">
        <v>0</v>
      </c>
      <c r="Z30" s="8">
        <v>3080</v>
      </c>
      <c r="AA30" s="8">
        <v>2723183</v>
      </c>
      <c r="AB30" s="8">
        <v>466389</v>
      </c>
      <c r="AC30" s="8">
        <v>0</v>
      </c>
      <c r="AD30" s="8">
        <v>27891</v>
      </c>
      <c r="AE30" s="8">
        <v>357027</v>
      </c>
      <c r="AF30" s="8">
        <v>312388</v>
      </c>
      <c r="AG30" s="8">
        <v>35529</v>
      </c>
      <c r="AH30" s="8">
        <v>13405</v>
      </c>
      <c r="AI30" s="8">
        <v>221647</v>
      </c>
      <c r="AJ30" s="8">
        <v>0</v>
      </c>
      <c r="AK30" s="8">
        <v>0</v>
      </c>
      <c r="AL30" s="8">
        <v>2814165</v>
      </c>
      <c r="AM30" s="8">
        <v>1391093</v>
      </c>
      <c r="AN30" s="3" t="s">
        <v>150</v>
      </c>
    </row>
    <row r="31" spans="1:40" x14ac:dyDescent="0.2">
      <c r="A31" s="2" t="s">
        <v>44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472625</v>
      </c>
      <c r="J31" s="8">
        <v>0</v>
      </c>
      <c r="K31" s="8">
        <v>0</v>
      </c>
      <c r="L31" s="8">
        <v>0</v>
      </c>
      <c r="M31" s="8">
        <v>0</v>
      </c>
      <c r="N31" s="8">
        <v>216988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16484115</v>
      </c>
      <c r="V31" s="8">
        <v>0</v>
      </c>
      <c r="W31" s="8">
        <v>0</v>
      </c>
      <c r="X31" s="8">
        <v>22078</v>
      </c>
      <c r="Y31" s="8">
        <v>0</v>
      </c>
      <c r="Z31" s="8">
        <v>0</v>
      </c>
      <c r="AA31" s="8">
        <v>182111</v>
      </c>
      <c r="AB31" s="8">
        <v>0</v>
      </c>
      <c r="AC31" s="8">
        <v>0</v>
      </c>
      <c r="AD31" s="8">
        <v>0</v>
      </c>
      <c r="AE31" s="8">
        <v>547</v>
      </c>
      <c r="AF31" s="8">
        <v>0</v>
      </c>
      <c r="AG31" s="8">
        <v>0</v>
      </c>
      <c r="AH31" s="8">
        <v>0</v>
      </c>
      <c r="AI31" s="8">
        <v>0</v>
      </c>
      <c r="AJ31" s="8">
        <v>1094347</v>
      </c>
      <c r="AK31" s="8">
        <v>0</v>
      </c>
      <c r="AL31" s="8">
        <v>0</v>
      </c>
      <c r="AM31" s="8">
        <v>0</v>
      </c>
      <c r="AN31" s="3" t="s">
        <v>151</v>
      </c>
    </row>
    <row r="32" spans="1:40" x14ac:dyDescent="0.2">
      <c r="A32" s="2" t="s">
        <v>45</v>
      </c>
      <c r="B32" s="8">
        <v>71089</v>
      </c>
      <c r="C32" s="8">
        <v>0</v>
      </c>
      <c r="D32" s="8">
        <v>0</v>
      </c>
      <c r="E32" s="8">
        <v>2063043</v>
      </c>
      <c r="F32" s="8">
        <v>2713830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703214</v>
      </c>
      <c r="M32" s="8">
        <v>0</v>
      </c>
      <c r="N32" s="8">
        <v>0</v>
      </c>
      <c r="O32" s="8">
        <v>0</v>
      </c>
      <c r="P32" s="8">
        <v>1373653</v>
      </c>
      <c r="Q32" s="8">
        <v>0</v>
      </c>
      <c r="R32" s="8">
        <v>0</v>
      </c>
      <c r="S32" s="8">
        <v>70799</v>
      </c>
      <c r="T32" s="8">
        <v>373915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406842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930999</v>
      </c>
      <c r="AH32" s="8">
        <v>39100</v>
      </c>
      <c r="AI32" s="8">
        <v>0</v>
      </c>
      <c r="AJ32" s="8">
        <v>0</v>
      </c>
      <c r="AK32" s="8">
        <v>0</v>
      </c>
      <c r="AL32" s="8">
        <v>0</v>
      </c>
      <c r="AM32" s="8">
        <v>2337179</v>
      </c>
      <c r="AN32" s="3" t="s">
        <v>152</v>
      </c>
    </row>
    <row r="33" spans="1:40" x14ac:dyDescent="0.2">
      <c r="A33" s="2" t="s">
        <v>46</v>
      </c>
      <c r="B33" s="8">
        <v>219459</v>
      </c>
      <c r="C33" s="8">
        <v>961651</v>
      </c>
      <c r="D33" s="8">
        <v>25744</v>
      </c>
      <c r="E33" s="8">
        <v>2000</v>
      </c>
      <c r="F33" s="8">
        <v>0</v>
      </c>
      <c r="G33" s="8">
        <v>359556</v>
      </c>
      <c r="H33" s="8">
        <v>47511</v>
      </c>
      <c r="I33" s="8">
        <v>138974</v>
      </c>
      <c r="J33" s="8">
        <v>6930</v>
      </c>
      <c r="K33" s="8">
        <v>2821</v>
      </c>
      <c r="L33" s="8">
        <v>35103</v>
      </c>
      <c r="M33" s="8">
        <v>78749</v>
      </c>
      <c r="N33" s="8">
        <v>276848</v>
      </c>
      <c r="O33" s="8">
        <v>5934</v>
      </c>
      <c r="P33" s="8">
        <v>0</v>
      </c>
      <c r="Q33" s="8">
        <v>0</v>
      </c>
      <c r="R33" s="8">
        <v>268847</v>
      </c>
      <c r="S33" s="8">
        <v>169973</v>
      </c>
      <c r="T33" s="8">
        <v>27060</v>
      </c>
      <c r="U33" s="8">
        <v>339805</v>
      </c>
      <c r="V33" s="8">
        <v>377196</v>
      </c>
      <c r="W33" s="8">
        <v>202800</v>
      </c>
      <c r="X33" s="8">
        <v>12126</v>
      </c>
      <c r="Y33" s="8">
        <v>0</v>
      </c>
      <c r="Z33" s="8">
        <v>62407</v>
      </c>
      <c r="AA33" s="8">
        <v>518228</v>
      </c>
      <c r="AB33" s="8">
        <v>55957</v>
      </c>
      <c r="AC33" s="8">
        <v>5421</v>
      </c>
      <c r="AD33" s="8">
        <v>11465</v>
      </c>
      <c r="AE33" s="8">
        <v>2396459</v>
      </c>
      <c r="AF33" s="8">
        <v>0</v>
      </c>
      <c r="AG33" s="8">
        <v>0</v>
      </c>
      <c r="AH33" s="8">
        <v>160411</v>
      </c>
      <c r="AI33" s="8">
        <v>41100</v>
      </c>
      <c r="AJ33" s="8">
        <v>8527</v>
      </c>
      <c r="AK33" s="8">
        <v>113921</v>
      </c>
      <c r="AL33" s="8">
        <v>0</v>
      </c>
      <c r="AM33" s="8">
        <v>62554</v>
      </c>
      <c r="AN33" s="3" t="s">
        <v>153</v>
      </c>
    </row>
    <row r="34" spans="1:40" x14ac:dyDescent="0.2">
      <c r="A34" s="2" t="s">
        <v>47</v>
      </c>
      <c r="B34" s="8">
        <v>49356</v>
      </c>
      <c r="C34" s="8">
        <v>5584220</v>
      </c>
      <c r="D34" s="8">
        <v>8858</v>
      </c>
      <c r="E34" s="8">
        <v>255069</v>
      </c>
      <c r="F34" s="8">
        <v>76813</v>
      </c>
      <c r="G34" s="8">
        <v>37945</v>
      </c>
      <c r="H34" s="8">
        <v>3518368</v>
      </c>
      <c r="I34" s="8">
        <v>225162</v>
      </c>
      <c r="J34" s="8">
        <v>2236</v>
      </c>
      <c r="K34" s="8">
        <v>8383</v>
      </c>
      <c r="L34" s="8">
        <v>162131</v>
      </c>
      <c r="M34" s="8">
        <v>1509208</v>
      </c>
      <c r="N34" s="8">
        <v>7731045</v>
      </c>
      <c r="O34" s="8">
        <v>14085</v>
      </c>
      <c r="P34" s="8">
        <v>94339</v>
      </c>
      <c r="Q34" s="8">
        <v>0</v>
      </c>
      <c r="R34" s="8">
        <v>175184</v>
      </c>
      <c r="S34" s="8">
        <v>439420</v>
      </c>
      <c r="T34" s="8">
        <v>1093454</v>
      </c>
      <c r="U34" s="8">
        <v>741019</v>
      </c>
      <c r="V34" s="8">
        <v>152408</v>
      </c>
      <c r="W34" s="8">
        <v>168080</v>
      </c>
      <c r="X34" s="8">
        <v>12658</v>
      </c>
      <c r="Y34" s="8">
        <v>0</v>
      </c>
      <c r="Z34" s="8">
        <v>284712</v>
      </c>
      <c r="AA34" s="8">
        <v>4131473</v>
      </c>
      <c r="AB34" s="8">
        <v>28519</v>
      </c>
      <c r="AC34" s="8">
        <v>4627</v>
      </c>
      <c r="AD34" s="8">
        <v>1895430</v>
      </c>
      <c r="AE34" s="8">
        <v>413911</v>
      </c>
      <c r="AF34" s="8">
        <v>41362</v>
      </c>
      <c r="AG34" s="8">
        <v>690577</v>
      </c>
      <c r="AH34" s="8">
        <v>575684</v>
      </c>
      <c r="AI34" s="8">
        <v>524508</v>
      </c>
      <c r="AJ34" s="8">
        <v>414897</v>
      </c>
      <c r="AK34" s="8">
        <v>521210</v>
      </c>
      <c r="AL34" s="8">
        <v>426239</v>
      </c>
      <c r="AM34" s="8">
        <v>2819627</v>
      </c>
      <c r="AN34" s="3" t="s">
        <v>154</v>
      </c>
    </row>
    <row r="35" spans="1:40" x14ac:dyDescent="0.2">
      <c r="A35" s="2" t="s">
        <v>48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3" t="s">
        <v>155</v>
      </c>
    </row>
    <row r="36" spans="1:40" x14ac:dyDescent="0.2">
      <c r="A36" s="2" t="s">
        <v>35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3" t="s">
        <v>143</v>
      </c>
    </row>
    <row r="37" spans="1:40" x14ac:dyDescent="0.2">
      <c r="A37" s="2" t="s">
        <v>49</v>
      </c>
      <c r="B37" s="8">
        <v>2015195</v>
      </c>
      <c r="C37" s="8">
        <v>10647127</v>
      </c>
      <c r="D37" s="8">
        <v>59834</v>
      </c>
      <c r="E37" s="8">
        <v>2395612</v>
      </c>
      <c r="F37" s="8">
        <v>2848888</v>
      </c>
      <c r="G37" s="8">
        <v>8160885</v>
      </c>
      <c r="H37" s="8">
        <v>3632930</v>
      </c>
      <c r="I37" s="8">
        <v>1049588</v>
      </c>
      <c r="J37" s="8">
        <v>9166</v>
      </c>
      <c r="K37" s="8">
        <v>11204</v>
      </c>
      <c r="L37" s="8">
        <v>40703650</v>
      </c>
      <c r="M37" s="8">
        <v>1787203</v>
      </c>
      <c r="N37" s="8">
        <v>9032241</v>
      </c>
      <c r="O37" s="8">
        <v>69622</v>
      </c>
      <c r="P37" s="8">
        <v>1551896</v>
      </c>
      <c r="Q37" s="8">
        <v>11038</v>
      </c>
      <c r="R37" s="8">
        <v>3523410</v>
      </c>
      <c r="S37" s="8">
        <v>689288</v>
      </c>
      <c r="T37" s="8">
        <v>1515828</v>
      </c>
      <c r="U37" s="8">
        <v>17959490</v>
      </c>
      <c r="V37" s="8">
        <v>3562808</v>
      </c>
      <c r="W37" s="8">
        <v>370880</v>
      </c>
      <c r="X37" s="8">
        <v>613252</v>
      </c>
      <c r="Y37" s="8">
        <v>0</v>
      </c>
      <c r="Z37" s="8">
        <v>757041</v>
      </c>
      <c r="AA37" s="8">
        <v>7554995</v>
      </c>
      <c r="AB37" s="8">
        <v>550865</v>
      </c>
      <c r="AC37" s="8">
        <v>10048</v>
      </c>
      <c r="AD37" s="8">
        <v>4919507</v>
      </c>
      <c r="AE37" s="8">
        <v>3530978</v>
      </c>
      <c r="AF37" s="8">
        <v>353750</v>
      </c>
      <c r="AG37" s="8">
        <v>1657105</v>
      </c>
      <c r="AH37" s="8">
        <v>788600</v>
      </c>
      <c r="AI37" s="8">
        <v>787255</v>
      </c>
      <c r="AJ37" s="8">
        <v>1517771</v>
      </c>
      <c r="AK37" s="8">
        <v>635131</v>
      </c>
      <c r="AL37" s="8">
        <v>3603438</v>
      </c>
      <c r="AM37" s="8">
        <v>6610453</v>
      </c>
      <c r="AN37" s="3" t="s">
        <v>156</v>
      </c>
    </row>
    <row r="38" spans="1:40" x14ac:dyDescent="0.2">
      <c r="A38" s="2" t="s">
        <v>50</v>
      </c>
      <c r="B38" s="8">
        <v>0</v>
      </c>
      <c r="C38" s="8">
        <v>135966</v>
      </c>
      <c r="D38" s="8">
        <v>0</v>
      </c>
      <c r="E38" s="8">
        <v>0</v>
      </c>
      <c r="F38" s="8">
        <v>9479767</v>
      </c>
      <c r="G38" s="8">
        <v>29700</v>
      </c>
      <c r="H38" s="8">
        <v>502000</v>
      </c>
      <c r="I38" s="8">
        <v>2960541</v>
      </c>
      <c r="J38" s="8">
        <v>0</v>
      </c>
      <c r="K38" s="8">
        <v>0</v>
      </c>
      <c r="L38" s="8">
        <v>0</v>
      </c>
      <c r="M38" s="8">
        <v>33058044</v>
      </c>
      <c r="N38" s="8">
        <v>16302225</v>
      </c>
      <c r="O38" s="8">
        <v>4051787</v>
      </c>
      <c r="P38" s="8">
        <v>11468135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10324642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21285360</v>
      </c>
      <c r="AN38" s="3" t="s">
        <v>157</v>
      </c>
    </row>
    <row r="39" spans="1:40" x14ac:dyDescent="0.2">
      <c r="A39" s="2" t="s">
        <v>51</v>
      </c>
      <c r="B39" s="8">
        <v>2015195</v>
      </c>
      <c r="C39" s="8">
        <v>10783093</v>
      </c>
      <c r="D39" s="8">
        <v>59834</v>
      </c>
      <c r="E39" s="8">
        <v>2395612</v>
      </c>
      <c r="F39" s="8">
        <v>12328655</v>
      </c>
      <c r="G39" s="8">
        <v>8190585</v>
      </c>
      <c r="H39" s="8">
        <v>4134930</v>
      </c>
      <c r="I39" s="8">
        <v>4010129</v>
      </c>
      <c r="J39" s="8">
        <v>9166</v>
      </c>
      <c r="K39" s="8">
        <v>11204</v>
      </c>
      <c r="L39" s="8">
        <v>40703650</v>
      </c>
      <c r="M39" s="8">
        <v>34845247</v>
      </c>
      <c r="N39" s="8">
        <v>25334466</v>
      </c>
      <c r="O39" s="8">
        <v>4121409</v>
      </c>
      <c r="P39" s="8">
        <v>13020031</v>
      </c>
      <c r="Q39" s="8">
        <v>11038</v>
      </c>
      <c r="R39" s="8">
        <v>3523410</v>
      </c>
      <c r="S39" s="8">
        <v>689288</v>
      </c>
      <c r="T39" s="8">
        <v>1515828</v>
      </c>
      <c r="U39" s="8">
        <v>17959490</v>
      </c>
      <c r="V39" s="8">
        <v>3562808</v>
      </c>
      <c r="W39" s="8">
        <v>370880</v>
      </c>
      <c r="X39" s="8">
        <v>613252</v>
      </c>
      <c r="Y39" s="8">
        <v>0</v>
      </c>
      <c r="Z39" s="8">
        <v>757041</v>
      </c>
      <c r="AA39" s="8">
        <v>7554995</v>
      </c>
      <c r="AB39" s="8">
        <v>550865</v>
      </c>
      <c r="AC39" s="8">
        <v>10048</v>
      </c>
      <c r="AD39" s="8">
        <v>4919507</v>
      </c>
      <c r="AE39" s="8">
        <v>13855620</v>
      </c>
      <c r="AF39" s="8">
        <v>353750</v>
      </c>
      <c r="AG39" s="8">
        <v>1657105</v>
      </c>
      <c r="AH39" s="8">
        <v>788600</v>
      </c>
      <c r="AI39" s="8">
        <v>787255</v>
      </c>
      <c r="AJ39" s="8">
        <v>1517771</v>
      </c>
      <c r="AK39" s="8">
        <v>635131</v>
      </c>
      <c r="AL39" s="8">
        <v>3603438</v>
      </c>
      <c r="AM39" s="8">
        <v>27895813</v>
      </c>
      <c r="AN39" s="3" t="s">
        <v>158</v>
      </c>
    </row>
    <row r="40" spans="1:40" x14ac:dyDescent="0.2">
      <c r="A40" s="2" t="s">
        <v>70</v>
      </c>
      <c r="B40" s="8">
        <v>8577557</v>
      </c>
      <c r="C40" s="8">
        <v>126750269</v>
      </c>
      <c r="D40" s="8">
        <v>2105860</v>
      </c>
      <c r="E40" s="8">
        <v>8352642</v>
      </c>
      <c r="F40" s="8">
        <v>32834569</v>
      </c>
      <c r="G40" s="8">
        <v>65232510</v>
      </c>
      <c r="H40" s="8">
        <v>7326244</v>
      </c>
      <c r="I40" s="8">
        <v>10763031</v>
      </c>
      <c r="J40" s="8">
        <v>3242776</v>
      </c>
      <c r="K40" s="8">
        <v>6379626</v>
      </c>
      <c r="L40" s="8">
        <v>43233196</v>
      </c>
      <c r="M40" s="8">
        <v>80249610</v>
      </c>
      <c r="N40" s="8">
        <v>37048065</v>
      </c>
      <c r="O40" s="8">
        <v>10023517</v>
      </c>
      <c r="P40" s="8">
        <v>45694102</v>
      </c>
      <c r="Q40" s="8">
        <v>4351479</v>
      </c>
      <c r="R40" s="8">
        <v>16999187</v>
      </c>
      <c r="S40" s="8">
        <v>1490484</v>
      </c>
      <c r="T40" s="8">
        <v>8127387</v>
      </c>
      <c r="U40" s="8">
        <v>67295364</v>
      </c>
      <c r="V40" s="8">
        <v>50466173</v>
      </c>
      <c r="W40" s="8">
        <v>370880</v>
      </c>
      <c r="X40" s="8">
        <v>2215909</v>
      </c>
      <c r="Y40" s="8">
        <v>1459887</v>
      </c>
      <c r="Z40" s="8">
        <v>7292521</v>
      </c>
      <c r="AA40" s="8">
        <v>88299142</v>
      </c>
      <c r="AB40" s="8">
        <v>3498416</v>
      </c>
      <c r="AC40" s="8">
        <v>2320082</v>
      </c>
      <c r="AD40" s="8">
        <v>10857239</v>
      </c>
      <c r="AE40" s="8">
        <v>79078089</v>
      </c>
      <c r="AF40" s="8">
        <v>8868269</v>
      </c>
      <c r="AG40" s="8">
        <v>9269633</v>
      </c>
      <c r="AH40" s="8">
        <v>8256941</v>
      </c>
      <c r="AI40" s="8">
        <v>2544320</v>
      </c>
      <c r="AJ40" s="8">
        <v>1519752</v>
      </c>
      <c r="AK40" s="8">
        <v>1255883</v>
      </c>
      <c r="AL40" s="8">
        <v>80338442</v>
      </c>
      <c r="AM40" s="8">
        <v>34919839</v>
      </c>
      <c r="AN40" s="3" t="s">
        <v>159</v>
      </c>
    </row>
    <row r="41" spans="1:40" x14ac:dyDescent="0.2">
      <c r="A41" s="2" t="s">
        <v>71</v>
      </c>
      <c r="B41" s="8">
        <v>10000000</v>
      </c>
      <c r="C41" s="8">
        <v>93000000</v>
      </c>
      <c r="D41" s="8">
        <v>1200000</v>
      </c>
      <c r="E41" s="8">
        <v>6000000</v>
      </c>
      <c r="F41" s="8">
        <v>9996082</v>
      </c>
      <c r="G41" s="8">
        <v>86840292</v>
      </c>
      <c r="H41" s="8">
        <v>6000000</v>
      </c>
      <c r="I41" s="8">
        <v>10000000</v>
      </c>
      <c r="J41" s="8">
        <v>4486627</v>
      </c>
      <c r="K41" s="8">
        <v>3000000</v>
      </c>
      <c r="L41" s="8">
        <v>30000000</v>
      </c>
      <c r="M41" s="8">
        <v>46967755</v>
      </c>
      <c r="N41" s="8">
        <v>34500000</v>
      </c>
      <c r="O41" s="8">
        <v>9500000</v>
      </c>
      <c r="P41" s="8">
        <v>49625545</v>
      </c>
      <c r="Q41" s="8">
        <v>11000000</v>
      </c>
      <c r="R41" s="8">
        <v>8100000</v>
      </c>
      <c r="S41" s="8">
        <v>1440000</v>
      </c>
      <c r="T41" s="8">
        <v>6000000</v>
      </c>
      <c r="U41" s="8">
        <v>42065129</v>
      </c>
      <c r="V41" s="8">
        <v>22278900</v>
      </c>
      <c r="W41" s="8">
        <v>572509</v>
      </c>
      <c r="X41" s="8">
        <v>2300000</v>
      </c>
      <c r="Y41" s="8">
        <v>2345171</v>
      </c>
      <c r="Z41" s="8">
        <v>6180371</v>
      </c>
      <c r="AA41" s="8">
        <v>30000000</v>
      </c>
      <c r="AB41" s="8">
        <v>3551982</v>
      </c>
      <c r="AC41" s="8">
        <v>3000000</v>
      </c>
      <c r="AD41" s="8">
        <v>10000000</v>
      </c>
      <c r="AE41" s="8">
        <v>40000000</v>
      </c>
      <c r="AF41" s="8">
        <v>12000000</v>
      </c>
      <c r="AG41" s="8">
        <v>10000000</v>
      </c>
      <c r="AH41" s="8">
        <v>12240000</v>
      </c>
      <c r="AI41" s="8">
        <v>3750000</v>
      </c>
      <c r="AJ41" s="8">
        <v>1000000</v>
      </c>
      <c r="AK41" s="8">
        <v>500000</v>
      </c>
      <c r="AL41" s="8">
        <v>10569457</v>
      </c>
      <c r="AM41" s="8">
        <v>29427200</v>
      </c>
      <c r="AN41" s="3" t="s">
        <v>160</v>
      </c>
    </row>
    <row r="42" spans="1:40" x14ac:dyDescent="0.2">
      <c r="A42" s="2" t="s">
        <v>72</v>
      </c>
      <c r="B42" s="8">
        <v>-3911845</v>
      </c>
      <c r="C42" s="8">
        <v>11130629</v>
      </c>
      <c r="D42" s="8">
        <v>-32051</v>
      </c>
      <c r="E42" s="8">
        <v>381003</v>
      </c>
      <c r="F42" s="8">
        <v>985909</v>
      </c>
      <c r="G42" s="8">
        <v>-43157127</v>
      </c>
      <c r="H42" s="8">
        <v>152587</v>
      </c>
      <c r="I42" s="8">
        <v>-328796</v>
      </c>
      <c r="J42" s="8">
        <v>-935142</v>
      </c>
      <c r="K42" s="8">
        <v>-613534</v>
      </c>
      <c r="L42" s="8">
        <v>7622748</v>
      </c>
      <c r="M42" s="8">
        <v>-16979574</v>
      </c>
      <c r="N42" s="8">
        <v>573065</v>
      </c>
      <c r="O42" s="8">
        <v>-1184685</v>
      </c>
      <c r="P42" s="8">
        <v>-19865337</v>
      </c>
      <c r="Q42" s="8">
        <v>-7287412</v>
      </c>
      <c r="R42" s="8">
        <v>4625836</v>
      </c>
      <c r="S42" s="8">
        <v>-392792</v>
      </c>
      <c r="T42" s="8">
        <v>914210</v>
      </c>
      <c r="U42" s="8">
        <v>1976600</v>
      </c>
      <c r="V42" s="8">
        <v>2262360</v>
      </c>
      <c r="W42" s="8">
        <v>-234172</v>
      </c>
      <c r="X42" s="8">
        <v>-299190</v>
      </c>
      <c r="Y42" s="8">
        <v>-1301674</v>
      </c>
      <c r="Z42" s="8">
        <v>647747</v>
      </c>
      <c r="AA42" s="8">
        <v>-20263985</v>
      </c>
      <c r="AB42" s="8">
        <v>-235883</v>
      </c>
      <c r="AC42" s="8">
        <v>-690464</v>
      </c>
      <c r="AD42" s="8">
        <v>-2231781</v>
      </c>
      <c r="AE42" s="8">
        <v>-4311222</v>
      </c>
      <c r="AF42" s="8">
        <v>-2329256</v>
      </c>
      <c r="AG42" s="8">
        <v>-779652</v>
      </c>
      <c r="AH42" s="8">
        <v>-3804900</v>
      </c>
      <c r="AI42" s="8">
        <v>-1832354</v>
      </c>
      <c r="AJ42" s="8">
        <v>324494</v>
      </c>
      <c r="AK42" s="8">
        <v>69768</v>
      </c>
      <c r="AL42" s="8">
        <v>1404040</v>
      </c>
      <c r="AM42" s="8">
        <v>1269261</v>
      </c>
      <c r="AN42" s="3" t="s">
        <v>161</v>
      </c>
    </row>
    <row r="43" spans="1:40" x14ac:dyDescent="0.2">
      <c r="A43" s="2" t="s">
        <v>73</v>
      </c>
      <c r="B43" s="8">
        <v>0</v>
      </c>
      <c r="C43" s="8">
        <v>0</v>
      </c>
      <c r="D43" s="8">
        <v>0</v>
      </c>
      <c r="E43" s="8">
        <v>0</v>
      </c>
      <c r="F43" s="8">
        <v>2397733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36479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36465</v>
      </c>
      <c r="U43" s="8">
        <v>4253659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1512389</v>
      </c>
      <c r="AE43" s="8">
        <v>8804803</v>
      </c>
      <c r="AF43" s="8">
        <v>0</v>
      </c>
      <c r="AG43" s="8">
        <v>0</v>
      </c>
      <c r="AH43" s="8">
        <v>0</v>
      </c>
      <c r="AI43" s="8">
        <v>0</v>
      </c>
      <c r="AJ43" s="8">
        <v>50000</v>
      </c>
      <c r="AK43" s="8">
        <v>0</v>
      </c>
      <c r="AL43" s="8">
        <v>0</v>
      </c>
      <c r="AM43" s="8">
        <v>0</v>
      </c>
      <c r="AN43" s="3" t="s">
        <v>162</v>
      </c>
    </row>
    <row r="44" spans="1:40" x14ac:dyDescent="0.2">
      <c r="A44" s="2" t="s">
        <v>74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589659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205391</v>
      </c>
      <c r="AK44" s="8">
        <v>0</v>
      </c>
      <c r="AL44" s="8">
        <v>0</v>
      </c>
      <c r="AM44" s="8">
        <v>0</v>
      </c>
      <c r="AN44" s="3" t="s">
        <v>163</v>
      </c>
    </row>
    <row r="45" spans="1:40" x14ac:dyDescent="0.2">
      <c r="A45" s="2" t="s">
        <v>75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269558</v>
      </c>
      <c r="N45" s="8">
        <v>0</v>
      </c>
      <c r="O45" s="8">
        <v>0</v>
      </c>
      <c r="P45" s="8">
        <v>2889115</v>
      </c>
      <c r="Q45" s="8">
        <v>0</v>
      </c>
      <c r="R45" s="8">
        <v>422542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6961</v>
      </c>
      <c r="AM45" s="8">
        <v>0</v>
      </c>
      <c r="AN45" s="3" t="s">
        <v>164</v>
      </c>
    </row>
    <row r="46" spans="1:40" x14ac:dyDescent="0.2">
      <c r="A46" s="2" t="s">
        <v>76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v>183444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-495251</v>
      </c>
      <c r="AN46" s="3" t="s">
        <v>165</v>
      </c>
    </row>
    <row r="47" spans="1:40" x14ac:dyDescent="0.2">
      <c r="A47" s="2" t="s">
        <v>77</v>
      </c>
      <c r="B47" s="8">
        <v>425193</v>
      </c>
      <c r="C47" s="8">
        <v>2308411</v>
      </c>
      <c r="D47" s="8">
        <v>932011</v>
      </c>
      <c r="E47" s="8">
        <v>1555924</v>
      </c>
      <c r="F47" s="8">
        <v>4385246</v>
      </c>
      <c r="G47" s="8">
        <v>0</v>
      </c>
      <c r="H47" s="8">
        <v>719886</v>
      </c>
      <c r="I47" s="8">
        <v>0</v>
      </c>
      <c r="J47" s="8">
        <v>65940</v>
      </c>
      <c r="K47" s="8">
        <v>265148</v>
      </c>
      <c r="L47" s="8">
        <v>54284</v>
      </c>
      <c r="M47" s="8">
        <v>1035002</v>
      </c>
      <c r="N47" s="8">
        <v>2181177</v>
      </c>
      <c r="O47" s="8">
        <v>177523</v>
      </c>
      <c r="P47" s="8">
        <v>524268</v>
      </c>
      <c r="Q47" s="8">
        <v>235488</v>
      </c>
      <c r="R47" s="8">
        <v>1079797</v>
      </c>
      <c r="S47" s="8">
        <v>5748</v>
      </c>
      <c r="T47" s="8">
        <v>810588</v>
      </c>
      <c r="U47" s="8">
        <v>2372519</v>
      </c>
      <c r="V47" s="8">
        <v>1129161</v>
      </c>
      <c r="W47" s="8">
        <v>16915</v>
      </c>
      <c r="X47" s="8">
        <v>127614</v>
      </c>
      <c r="Y47" s="8">
        <v>336</v>
      </c>
      <c r="Z47" s="8">
        <v>362890</v>
      </c>
      <c r="AA47" s="8">
        <v>0</v>
      </c>
      <c r="AB47" s="8">
        <v>315030</v>
      </c>
      <c r="AC47" s="8">
        <v>0</v>
      </c>
      <c r="AD47" s="8">
        <v>509380</v>
      </c>
      <c r="AE47" s="8">
        <v>2614029</v>
      </c>
      <c r="AF47" s="8">
        <v>75180</v>
      </c>
      <c r="AG47" s="8">
        <v>48676</v>
      </c>
      <c r="AH47" s="8">
        <v>0</v>
      </c>
      <c r="AI47" s="8">
        <v>84837</v>
      </c>
      <c r="AJ47" s="8">
        <v>180133</v>
      </c>
      <c r="AK47" s="8">
        <v>460508</v>
      </c>
      <c r="AL47" s="8">
        <v>801503</v>
      </c>
      <c r="AM47" s="8">
        <v>684792</v>
      </c>
      <c r="AN47" s="3" t="s">
        <v>166</v>
      </c>
    </row>
    <row r="48" spans="1:40" x14ac:dyDescent="0.2">
      <c r="A48" s="2" t="s">
        <v>78</v>
      </c>
      <c r="B48" s="8">
        <v>0</v>
      </c>
      <c r="C48" s="8">
        <v>0</v>
      </c>
      <c r="D48" s="8">
        <v>71309</v>
      </c>
      <c r="E48" s="8">
        <v>0</v>
      </c>
      <c r="F48" s="8">
        <v>8340577</v>
      </c>
      <c r="G48" s="8">
        <v>0</v>
      </c>
      <c r="H48" s="8">
        <v>8008</v>
      </c>
      <c r="I48" s="8">
        <v>0</v>
      </c>
      <c r="J48" s="8">
        <v>68946</v>
      </c>
      <c r="K48" s="8">
        <v>244466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709319</v>
      </c>
      <c r="R48" s="8">
        <v>0</v>
      </c>
      <c r="S48" s="8">
        <v>0</v>
      </c>
      <c r="T48" s="8">
        <v>0</v>
      </c>
      <c r="U48" s="8">
        <v>1495745</v>
      </c>
      <c r="V48" s="8">
        <v>0</v>
      </c>
      <c r="W48" s="8">
        <v>0</v>
      </c>
      <c r="X48" s="8">
        <v>6302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259642</v>
      </c>
      <c r="AE48" s="8">
        <v>175157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6111</v>
      </c>
      <c r="AM48" s="8">
        <v>0</v>
      </c>
      <c r="AN48" s="3" t="s">
        <v>167</v>
      </c>
    </row>
    <row r="49" spans="1:40" x14ac:dyDescent="0.2">
      <c r="A49" s="2" t="s">
        <v>79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1309287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3" t="s">
        <v>168</v>
      </c>
    </row>
    <row r="50" spans="1:40" x14ac:dyDescent="0.2">
      <c r="A50" s="2" t="s">
        <v>80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229967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2225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3" t="s">
        <v>169</v>
      </c>
    </row>
    <row r="51" spans="1:40" x14ac:dyDescent="0.2">
      <c r="A51" s="2" t="s">
        <v>81</v>
      </c>
      <c r="B51" s="8">
        <v>180180</v>
      </c>
      <c r="C51" s="8">
        <v>0</v>
      </c>
      <c r="D51" s="8">
        <v>-140325</v>
      </c>
      <c r="E51" s="8">
        <v>167884</v>
      </c>
      <c r="F51" s="8">
        <v>-622883</v>
      </c>
      <c r="G51" s="8">
        <v>-286199</v>
      </c>
      <c r="H51" s="8">
        <v>0</v>
      </c>
      <c r="I51" s="8">
        <v>0</v>
      </c>
      <c r="J51" s="8">
        <v>-2910</v>
      </c>
      <c r="K51" s="8">
        <v>1</v>
      </c>
      <c r="L51" s="8">
        <v>0</v>
      </c>
      <c r="M51" s="8">
        <v>0</v>
      </c>
      <c r="N51" s="8">
        <v>-1846527</v>
      </c>
      <c r="O51" s="8">
        <v>0</v>
      </c>
      <c r="P51" s="8">
        <v>-1693006</v>
      </c>
      <c r="Q51" s="8">
        <v>-274415</v>
      </c>
      <c r="R51" s="8">
        <v>-34363</v>
      </c>
      <c r="S51" s="8">
        <v>0</v>
      </c>
      <c r="T51" s="8">
        <v>-15357</v>
      </c>
      <c r="U51" s="8">
        <v>-2420578</v>
      </c>
      <c r="V51" s="8">
        <v>12898974</v>
      </c>
      <c r="W51" s="8">
        <v>0</v>
      </c>
      <c r="X51" s="8">
        <v>0</v>
      </c>
      <c r="Y51" s="8">
        <v>-1360</v>
      </c>
      <c r="Z51" s="8">
        <v>0</v>
      </c>
      <c r="AA51" s="8">
        <v>0</v>
      </c>
      <c r="AB51" s="8">
        <v>0</v>
      </c>
      <c r="AC51" s="8">
        <v>0</v>
      </c>
      <c r="AD51" s="8">
        <v>-448739</v>
      </c>
      <c r="AE51" s="8">
        <v>-713815</v>
      </c>
      <c r="AF51" s="8">
        <v>0</v>
      </c>
      <c r="AG51" s="8">
        <v>-15608</v>
      </c>
      <c r="AH51" s="8">
        <v>-309385</v>
      </c>
      <c r="AI51" s="8">
        <v>-88272</v>
      </c>
      <c r="AJ51" s="8">
        <v>0</v>
      </c>
      <c r="AK51" s="8">
        <v>0</v>
      </c>
      <c r="AL51" s="8">
        <v>-271932</v>
      </c>
      <c r="AM51" s="8">
        <v>0</v>
      </c>
      <c r="AN51" s="3" t="s">
        <v>170</v>
      </c>
    </row>
    <row r="52" spans="1:40" x14ac:dyDescent="0.2">
      <c r="A52" s="2" t="s">
        <v>82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-2328010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3" t="s">
        <v>171</v>
      </c>
    </row>
    <row r="53" spans="1:40" x14ac:dyDescent="0.2">
      <c r="A53" s="2" t="s">
        <v>83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-3320484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-1334168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3" t="s">
        <v>172</v>
      </c>
    </row>
    <row r="54" spans="1:40" x14ac:dyDescent="0.2">
      <c r="A54" s="2" t="s">
        <v>84</v>
      </c>
      <c r="B54" s="8">
        <v>6693528</v>
      </c>
      <c r="C54" s="8">
        <v>106439040</v>
      </c>
      <c r="D54" s="8">
        <v>2030944</v>
      </c>
      <c r="E54" s="8">
        <v>8104811</v>
      </c>
      <c r="F54" s="8">
        <v>25482664</v>
      </c>
      <c r="G54" s="8">
        <v>43580410</v>
      </c>
      <c r="H54" s="8">
        <v>6880481</v>
      </c>
      <c r="I54" s="8">
        <v>6350720</v>
      </c>
      <c r="J54" s="8">
        <v>3093802</v>
      </c>
      <c r="K54" s="8">
        <v>3126048</v>
      </c>
      <c r="L54" s="8">
        <v>37677032</v>
      </c>
      <c r="M54" s="8">
        <v>30753625</v>
      </c>
      <c r="N54" s="8">
        <v>35444194</v>
      </c>
      <c r="O54" s="8">
        <v>8492838</v>
      </c>
      <c r="P54" s="8">
        <v>25702355</v>
      </c>
      <c r="Q54" s="8">
        <v>2054970</v>
      </c>
      <c r="R54" s="8">
        <v>13348728</v>
      </c>
      <c r="S54" s="8">
        <v>1052956</v>
      </c>
      <c r="T54" s="8">
        <v>7745906</v>
      </c>
      <c r="U54" s="8">
        <v>51052361</v>
      </c>
      <c r="V54" s="8">
        <v>38569395</v>
      </c>
      <c r="W54" s="8">
        <v>355252</v>
      </c>
      <c r="X54" s="8">
        <v>2134726</v>
      </c>
      <c r="Y54" s="8">
        <v>1042473</v>
      </c>
      <c r="Z54" s="8">
        <v>7191008</v>
      </c>
      <c r="AA54" s="8">
        <v>9736015</v>
      </c>
      <c r="AB54" s="8">
        <v>3631129</v>
      </c>
      <c r="AC54" s="8">
        <v>2309536</v>
      </c>
      <c r="AD54" s="8">
        <v>9600891</v>
      </c>
      <c r="AE54" s="8">
        <v>46568952</v>
      </c>
      <c r="AF54" s="8">
        <v>8411756</v>
      </c>
      <c r="AG54" s="8">
        <v>9255641</v>
      </c>
      <c r="AH54" s="8">
        <v>8125715</v>
      </c>
      <c r="AI54" s="8">
        <v>1914211</v>
      </c>
      <c r="AJ54" s="8">
        <v>1349236</v>
      </c>
      <c r="AK54" s="8">
        <v>1030276</v>
      </c>
      <c r="AL54" s="8">
        <v>12502218</v>
      </c>
      <c r="AM54" s="8">
        <v>30886002</v>
      </c>
      <c r="AN54" s="3" t="s">
        <v>173</v>
      </c>
    </row>
    <row r="55" spans="1:40" x14ac:dyDescent="0.2">
      <c r="A55" s="2" t="s">
        <v>85</v>
      </c>
      <c r="B55" s="8">
        <v>0</v>
      </c>
      <c r="C55" s="8">
        <v>0</v>
      </c>
      <c r="D55" s="8">
        <v>0</v>
      </c>
      <c r="E55" s="8">
        <v>0</v>
      </c>
      <c r="F55" s="8">
        <v>212157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18497745</v>
      </c>
      <c r="N55" s="8">
        <v>0</v>
      </c>
      <c r="O55" s="8">
        <v>0</v>
      </c>
      <c r="P55" s="8">
        <v>11276522</v>
      </c>
      <c r="Q55" s="8">
        <v>997694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12191162</v>
      </c>
      <c r="AB55" s="8">
        <v>-505148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27390540</v>
      </c>
      <c r="AM55" s="8">
        <v>761077</v>
      </c>
      <c r="AN55" s="3" t="s">
        <v>174</v>
      </c>
    </row>
    <row r="56" spans="1:40" x14ac:dyDescent="0.2">
      <c r="A56" s="2" t="s">
        <v>86</v>
      </c>
      <c r="B56" s="8">
        <v>6693528</v>
      </c>
      <c r="C56" s="8">
        <v>106439040</v>
      </c>
      <c r="D56" s="8">
        <v>2030944</v>
      </c>
      <c r="E56" s="8">
        <v>8104811</v>
      </c>
      <c r="F56" s="8">
        <v>25694821</v>
      </c>
      <c r="G56" s="8">
        <v>43580410</v>
      </c>
      <c r="H56" s="8">
        <v>6880481</v>
      </c>
      <c r="I56" s="8">
        <v>6350720</v>
      </c>
      <c r="J56" s="8">
        <v>3093802</v>
      </c>
      <c r="K56" s="8">
        <v>3126048</v>
      </c>
      <c r="L56" s="8">
        <v>37677032</v>
      </c>
      <c r="M56" s="8">
        <v>49251370</v>
      </c>
      <c r="N56" s="8">
        <v>35444194</v>
      </c>
      <c r="O56" s="8">
        <v>8492838</v>
      </c>
      <c r="P56" s="8">
        <v>36978877</v>
      </c>
      <c r="Q56" s="8">
        <v>3052664</v>
      </c>
      <c r="R56" s="8">
        <v>13348728</v>
      </c>
      <c r="S56" s="8">
        <v>1052956</v>
      </c>
      <c r="T56" s="8">
        <v>7745906</v>
      </c>
      <c r="U56" s="8">
        <v>51052361</v>
      </c>
      <c r="V56" s="8">
        <v>38569395</v>
      </c>
      <c r="W56" s="8">
        <v>355252</v>
      </c>
      <c r="X56" s="8">
        <v>2134726</v>
      </c>
      <c r="Y56" s="8">
        <v>1042473</v>
      </c>
      <c r="Z56" s="8">
        <v>7191008</v>
      </c>
      <c r="AA56" s="8">
        <v>21927177</v>
      </c>
      <c r="AB56" s="8">
        <v>3125981</v>
      </c>
      <c r="AC56" s="8">
        <v>2309536</v>
      </c>
      <c r="AD56" s="8">
        <v>9600891</v>
      </c>
      <c r="AE56" s="8">
        <v>46568952</v>
      </c>
      <c r="AF56" s="8">
        <v>8411756</v>
      </c>
      <c r="AG56" s="8">
        <v>9255641</v>
      </c>
      <c r="AH56" s="8">
        <v>8125715</v>
      </c>
      <c r="AI56" s="8">
        <v>1914211</v>
      </c>
      <c r="AJ56" s="8">
        <v>1349236</v>
      </c>
      <c r="AK56" s="8">
        <v>1030276</v>
      </c>
      <c r="AL56" s="8">
        <v>39892758</v>
      </c>
      <c r="AM56" s="8">
        <v>31647079</v>
      </c>
      <c r="AN56" s="3" t="s">
        <v>175</v>
      </c>
    </row>
    <row r="57" spans="1:40" x14ac:dyDescent="0.2">
      <c r="A57" s="2" t="s">
        <v>87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3" t="s">
        <v>176</v>
      </c>
    </row>
    <row r="58" spans="1:40" x14ac:dyDescent="0.2">
      <c r="A58" s="2" t="s">
        <v>88</v>
      </c>
      <c r="B58" s="8">
        <v>0</v>
      </c>
      <c r="C58" s="8">
        <v>14597546</v>
      </c>
      <c r="D58" s="8">
        <v>0</v>
      </c>
      <c r="E58" s="8">
        <v>0</v>
      </c>
      <c r="F58" s="8">
        <v>578770</v>
      </c>
      <c r="G58" s="8">
        <v>0</v>
      </c>
      <c r="H58" s="8">
        <v>0</v>
      </c>
      <c r="I58" s="8">
        <v>1940046</v>
      </c>
      <c r="J58" s="8">
        <v>0</v>
      </c>
      <c r="K58" s="8">
        <v>359788</v>
      </c>
      <c r="L58" s="8">
        <v>0</v>
      </c>
      <c r="M58" s="8">
        <v>0</v>
      </c>
      <c r="N58" s="8">
        <v>0</v>
      </c>
      <c r="O58" s="8">
        <v>0</v>
      </c>
      <c r="P58" s="8">
        <v>1717431</v>
      </c>
      <c r="Q58" s="8">
        <v>0</v>
      </c>
      <c r="R58" s="8">
        <v>129917</v>
      </c>
      <c r="S58" s="8">
        <v>0</v>
      </c>
      <c r="T58" s="8">
        <v>0</v>
      </c>
      <c r="U58" s="8">
        <v>10006364</v>
      </c>
      <c r="V58" s="8">
        <v>1393650</v>
      </c>
      <c r="W58" s="8">
        <v>0</v>
      </c>
      <c r="X58" s="8">
        <v>0</v>
      </c>
      <c r="Y58" s="8">
        <v>0</v>
      </c>
      <c r="Z58" s="8">
        <v>0</v>
      </c>
      <c r="AA58" s="8">
        <v>58569880</v>
      </c>
      <c r="AB58" s="8">
        <v>0</v>
      </c>
      <c r="AC58" s="8">
        <v>0</v>
      </c>
      <c r="AD58" s="8">
        <v>840000</v>
      </c>
      <c r="AE58" s="8">
        <v>10354826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10354826</v>
      </c>
      <c r="AM58" s="8">
        <v>0</v>
      </c>
      <c r="AN58" s="3" t="s">
        <v>177</v>
      </c>
    </row>
    <row r="59" spans="1:40" x14ac:dyDescent="0.2">
      <c r="A59" s="2" t="s">
        <v>89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7383644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1533</v>
      </c>
      <c r="P59" s="8">
        <v>0</v>
      </c>
      <c r="Q59" s="8">
        <v>0</v>
      </c>
      <c r="R59" s="8">
        <v>199417</v>
      </c>
      <c r="S59" s="8">
        <v>0</v>
      </c>
      <c r="T59" s="8">
        <v>0</v>
      </c>
      <c r="U59" s="8">
        <v>352622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61036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61036</v>
      </c>
      <c r="AM59" s="8">
        <v>13604</v>
      </c>
      <c r="AN59" s="3" t="s">
        <v>178</v>
      </c>
    </row>
    <row r="60" spans="1:40" x14ac:dyDescent="0.2">
      <c r="A60" s="2" t="s">
        <v>90</v>
      </c>
      <c r="B60" s="8">
        <v>0</v>
      </c>
      <c r="C60" s="8">
        <v>0</v>
      </c>
      <c r="D60" s="8">
        <v>0</v>
      </c>
      <c r="E60" s="8">
        <v>0</v>
      </c>
      <c r="F60" s="8">
        <v>5001554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4781331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3" t="s">
        <v>179</v>
      </c>
    </row>
    <row r="61" spans="1:40" x14ac:dyDescent="0.2">
      <c r="A61" s="2" t="s">
        <v>91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3" t="s">
        <v>180</v>
      </c>
    </row>
    <row r="62" spans="1:40" x14ac:dyDescent="0.2">
      <c r="A62" s="2" t="s">
        <v>92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9204305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3" t="s">
        <v>181</v>
      </c>
    </row>
    <row r="63" spans="1:40" x14ac:dyDescent="0.2">
      <c r="A63" s="2" t="s">
        <v>35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3" t="s">
        <v>143</v>
      </c>
    </row>
    <row r="64" spans="1:40" x14ac:dyDescent="0.2">
      <c r="A64" s="2" t="s">
        <v>93</v>
      </c>
      <c r="B64" s="8">
        <v>0</v>
      </c>
      <c r="C64" s="8">
        <v>1002713</v>
      </c>
      <c r="D64" s="8">
        <v>0</v>
      </c>
      <c r="E64" s="8">
        <v>19340</v>
      </c>
      <c r="F64" s="8">
        <v>387011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1102848</v>
      </c>
      <c r="S64" s="8">
        <v>0</v>
      </c>
      <c r="T64" s="8">
        <v>0</v>
      </c>
      <c r="U64" s="8">
        <v>0</v>
      </c>
      <c r="V64" s="8">
        <v>5398334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4287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9204305</v>
      </c>
      <c r="AM64" s="8">
        <v>0</v>
      </c>
      <c r="AN64" s="3" t="s">
        <v>182</v>
      </c>
    </row>
    <row r="65" spans="1:40" x14ac:dyDescent="0.2">
      <c r="A65" s="2" t="s">
        <v>94</v>
      </c>
      <c r="B65" s="8">
        <v>0</v>
      </c>
      <c r="C65" s="8">
        <v>15600259</v>
      </c>
      <c r="D65" s="8">
        <v>0</v>
      </c>
      <c r="E65" s="8">
        <v>19340</v>
      </c>
      <c r="F65" s="8">
        <v>5967335</v>
      </c>
      <c r="G65" s="8">
        <v>7383644</v>
      </c>
      <c r="H65" s="8">
        <v>0</v>
      </c>
      <c r="I65" s="8">
        <v>1940046</v>
      </c>
      <c r="J65" s="8">
        <v>0</v>
      </c>
      <c r="K65" s="8">
        <v>359788</v>
      </c>
      <c r="L65" s="8">
        <v>0</v>
      </c>
      <c r="M65" s="8">
        <v>0</v>
      </c>
      <c r="N65" s="8">
        <v>0</v>
      </c>
      <c r="O65" s="8">
        <v>1533</v>
      </c>
      <c r="P65" s="8">
        <v>6498762</v>
      </c>
      <c r="Q65" s="8">
        <v>0</v>
      </c>
      <c r="R65" s="8">
        <v>1432182</v>
      </c>
      <c r="S65" s="8">
        <v>0</v>
      </c>
      <c r="T65" s="8">
        <v>0</v>
      </c>
      <c r="U65" s="8">
        <v>10358986</v>
      </c>
      <c r="V65" s="8">
        <v>6791984</v>
      </c>
      <c r="W65" s="8">
        <v>0</v>
      </c>
      <c r="X65" s="8">
        <v>0</v>
      </c>
      <c r="Y65" s="8">
        <v>0</v>
      </c>
      <c r="Z65" s="8">
        <v>0</v>
      </c>
      <c r="AA65" s="8">
        <v>58569880</v>
      </c>
      <c r="AB65" s="8">
        <v>0</v>
      </c>
      <c r="AC65" s="8">
        <v>4287</v>
      </c>
      <c r="AD65" s="8">
        <v>840000</v>
      </c>
      <c r="AE65" s="8">
        <v>19620167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19620167</v>
      </c>
      <c r="AM65" s="8">
        <v>13604</v>
      </c>
      <c r="AN65" s="3" t="s">
        <v>183</v>
      </c>
    </row>
    <row r="66" spans="1:40" x14ac:dyDescent="0.2">
      <c r="A66" s="2" t="s">
        <v>95</v>
      </c>
      <c r="B66" s="8">
        <v>1062228</v>
      </c>
      <c r="C66" s="8">
        <v>559617</v>
      </c>
      <c r="D66" s="8">
        <v>1285</v>
      </c>
      <c r="E66" s="8">
        <v>0</v>
      </c>
      <c r="F66" s="8">
        <v>0</v>
      </c>
      <c r="G66" s="8">
        <v>11038608</v>
      </c>
      <c r="H66" s="8">
        <v>211679</v>
      </c>
      <c r="I66" s="8">
        <v>933900</v>
      </c>
      <c r="J66" s="8">
        <v>0</v>
      </c>
      <c r="K66" s="8">
        <v>265505</v>
      </c>
      <c r="L66" s="8">
        <v>5180975</v>
      </c>
      <c r="M66" s="8">
        <v>307656</v>
      </c>
      <c r="N66" s="8">
        <v>110684</v>
      </c>
      <c r="O66" s="8">
        <v>14046</v>
      </c>
      <c r="P66" s="8">
        <v>226504</v>
      </c>
      <c r="Q66" s="8">
        <v>758542</v>
      </c>
      <c r="R66" s="8">
        <v>0</v>
      </c>
      <c r="S66" s="8">
        <v>0</v>
      </c>
      <c r="T66" s="8">
        <v>1618</v>
      </c>
      <c r="U66" s="8">
        <v>457753</v>
      </c>
      <c r="V66" s="8">
        <v>2286654</v>
      </c>
      <c r="W66" s="8">
        <v>15628</v>
      </c>
      <c r="X66" s="8">
        <v>14825</v>
      </c>
      <c r="Y66" s="8">
        <v>69402</v>
      </c>
      <c r="Z66" s="8">
        <v>16161</v>
      </c>
      <c r="AA66" s="8">
        <v>927126</v>
      </c>
      <c r="AB66" s="8">
        <v>135636</v>
      </c>
      <c r="AC66" s="8">
        <v>1</v>
      </c>
      <c r="AD66" s="8">
        <v>0</v>
      </c>
      <c r="AE66" s="8">
        <v>6190486</v>
      </c>
      <c r="AF66" s="8">
        <v>363615</v>
      </c>
      <c r="AG66" s="8">
        <v>12909</v>
      </c>
      <c r="AH66" s="8">
        <v>10658</v>
      </c>
      <c r="AI66" s="8">
        <v>49644</v>
      </c>
      <c r="AJ66" s="8">
        <v>48736</v>
      </c>
      <c r="AK66" s="8">
        <v>13289</v>
      </c>
      <c r="AL66" s="8">
        <v>6682196</v>
      </c>
      <c r="AM66" s="8">
        <v>22729</v>
      </c>
      <c r="AN66" s="3" t="s">
        <v>184</v>
      </c>
    </row>
    <row r="67" spans="1:40" x14ac:dyDescent="0.2">
      <c r="A67" s="2" t="s">
        <v>96</v>
      </c>
      <c r="B67" s="8">
        <v>0</v>
      </c>
      <c r="C67" s="8">
        <v>2260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1160365</v>
      </c>
      <c r="J67" s="8">
        <v>84204</v>
      </c>
      <c r="K67" s="8">
        <v>0</v>
      </c>
      <c r="L67" s="8">
        <v>0</v>
      </c>
      <c r="M67" s="8">
        <v>392454</v>
      </c>
      <c r="N67" s="8">
        <v>29525</v>
      </c>
      <c r="O67" s="8">
        <v>0</v>
      </c>
      <c r="P67" s="8">
        <v>0</v>
      </c>
      <c r="Q67" s="8">
        <v>18372</v>
      </c>
      <c r="R67" s="8">
        <v>0</v>
      </c>
      <c r="S67" s="8">
        <v>2000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146211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3" t="s">
        <v>185</v>
      </c>
    </row>
    <row r="68" spans="1:40" x14ac:dyDescent="0.2">
      <c r="A68" s="2" t="s">
        <v>97</v>
      </c>
      <c r="B68" s="8">
        <v>0</v>
      </c>
      <c r="C68" s="8">
        <v>18661</v>
      </c>
      <c r="D68" s="8">
        <v>13905</v>
      </c>
      <c r="E68" s="8">
        <v>0</v>
      </c>
      <c r="F68" s="8">
        <v>195157</v>
      </c>
      <c r="G68" s="8">
        <v>2987382</v>
      </c>
      <c r="H68" s="8">
        <v>0</v>
      </c>
      <c r="I68" s="8">
        <v>0</v>
      </c>
      <c r="J68" s="8">
        <v>0</v>
      </c>
      <c r="K68" s="8">
        <v>2000000</v>
      </c>
      <c r="L68" s="8">
        <v>0</v>
      </c>
      <c r="M68" s="8">
        <v>18702</v>
      </c>
      <c r="N68" s="8">
        <v>189498</v>
      </c>
      <c r="O68" s="8">
        <v>0</v>
      </c>
      <c r="P68" s="8">
        <v>796242</v>
      </c>
      <c r="Q68" s="8">
        <v>253186</v>
      </c>
      <c r="R68" s="8">
        <v>438596</v>
      </c>
      <c r="S68" s="8">
        <v>138739</v>
      </c>
      <c r="T68" s="8">
        <v>0</v>
      </c>
      <c r="U68" s="8">
        <v>211546</v>
      </c>
      <c r="V68" s="8">
        <v>0</v>
      </c>
      <c r="W68" s="8">
        <v>0</v>
      </c>
      <c r="X68" s="8">
        <v>4869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56692.44</v>
      </c>
      <c r="AE68" s="8">
        <v>0</v>
      </c>
      <c r="AF68" s="8">
        <v>0</v>
      </c>
      <c r="AG68" s="8">
        <v>0</v>
      </c>
      <c r="AH68" s="8">
        <v>0</v>
      </c>
      <c r="AI68" s="8">
        <v>117849</v>
      </c>
      <c r="AJ68" s="8">
        <v>0</v>
      </c>
      <c r="AK68" s="8">
        <v>0</v>
      </c>
      <c r="AL68" s="8">
        <v>0</v>
      </c>
      <c r="AM68" s="8">
        <v>0</v>
      </c>
      <c r="AN68" s="3" t="s">
        <v>186</v>
      </c>
    </row>
    <row r="69" spans="1:40" x14ac:dyDescent="0.2">
      <c r="A69" s="2" t="s">
        <v>98</v>
      </c>
      <c r="B69" s="8">
        <v>245660</v>
      </c>
      <c r="C69" s="8">
        <v>0</v>
      </c>
      <c r="D69" s="8">
        <v>0</v>
      </c>
      <c r="E69" s="8">
        <v>0</v>
      </c>
      <c r="F69" s="8">
        <v>250000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1159982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1159982</v>
      </c>
      <c r="AM69" s="8">
        <v>0</v>
      </c>
      <c r="AN69" s="3" t="s">
        <v>187</v>
      </c>
    </row>
    <row r="70" spans="1:40" x14ac:dyDescent="0.2">
      <c r="A70" s="2" t="s">
        <v>99</v>
      </c>
      <c r="B70" s="8">
        <v>0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370000</v>
      </c>
      <c r="J70" s="8">
        <v>0</v>
      </c>
      <c r="K70" s="8">
        <v>499650</v>
      </c>
      <c r="L70" s="8">
        <v>0</v>
      </c>
      <c r="M70" s="8">
        <v>0</v>
      </c>
      <c r="N70" s="8">
        <v>0</v>
      </c>
      <c r="O70" s="8">
        <v>0</v>
      </c>
      <c r="P70" s="8">
        <v>289048</v>
      </c>
      <c r="Q70" s="8">
        <v>0</v>
      </c>
      <c r="R70" s="8">
        <v>0</v>
      </c>
      <c r="S70" s="8">
        <v>0</v>
      </c>
      <c r="T70" s="8">
        <v>0</v>
      </c>
      <c r="U70" s="8">
        <v>2200000</v>
      </c>
      <c r="V70" s="8">
        <v>474889</v>
      </c>
      <c r="W70" s="8">
        <v>0</v>
      </c>
      <c r="X70" s="8">
        <v>0</v>
      </c>
      <c r="Y70" s="8">
        <v>0</v>
      </c>
      <c r="Z70" s="8">
        <v>0</v>
      </c>
      <c r="AA70" s="8">
        <v>3500000</v>
      </c>
      <c r="AB70" s="8">
        <v>0</v>
      </c>
      <c r="AC70" s="8">
        <v>0</v>
      </c>
      <c r="AD70" s="8">
        <v>80000</v>
      </c>
      <c r="AE70" s="8">
        <v>3783947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4757350</v>
      </c>
      <c r="AM70" s="8">
        <v>0</v>
      </c>
      <c r="AN70" s="3" t="s">
        <v>188</v>
      </c>
    </row>
    <row r="71" spans="1:40" x14ac:dyDescent="0.2">
      <c r="A71" s="2" t="s">
        <v>100</v>
      </c>
      <c r="B71" s="8">
        <v>0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401059</v>
      </c>
      <c r="AJ71" s="8">
        <v>0</v>
      </c>
      <c r="AK71" s="8">
        <v>0</v>
      </c>
      <c r="AL71" s="8">
        <v>2119966</v>
      </c>
      <c r="AM71" s="8">
        <v>0</v>
      </c>
      <c r="AN71" s="3" t="s">
        <v>189</v>
      </c>
    </row>
    <row r="72" spans="1:40" x14ac:dyDescent="0.2">
      <c r="A72" s="2" t="s">
        <v>101</v>
      </c>
      <c r="B72" s="8">
        <v>0</v>
      </c>
      <c r="C72" s="8">
        <v>57190</v>
      </c>
      <c r="D72" s="8">
        <v>221</v>
      </c>
      <c r="E72" s="8">
        <v>0</v>
      </c>
      <c r="F72" s="8">
        <v>0</v>
      </c>
      <c r="G72" s="8">
        <v>84956</v>
      </c>
      <c r="H72" s="8">
        <v>34309</v>
      </c>
      <c r="I72" s="8">
        <v>0</v>
      </c>
      <c r="J72" s="8">
        <v>0</v>
      </c>
      <c r="K72" s="8">
        <v>0</v>
      </c>
      <c r="L72" s="8">
        <v>0</v>
      </c>
      <c r="M72" s="8">
        <v>527</v>
      </c>
      <c r="N72" s="8">
        <v>19978</v>
      </c>
      <c r="O72" s="8">
        <v>13355</v>
      </c>
      <c r="P72" s="8">
        <v>0</v>
      </c>
      <c r="Q72" s="8">
        <v>0</v>
      </c>
      <c r="R72" s="8">
        <v>0</v>
      </c>
      <c r="S72" s="8">
        <v>0</v>
      </c>
      <c r="T72" s="8">
        <v>70956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65429</v>
      </c>
      <c r="AF72" s="8">
        <v>0</v>
      </c>
      <c r="AG72" s="8">
        <v>1083</v>
      </c>
      <c r="AH72" s="8">
        <v>0</v>
      </c>
      <c r="AI72" s="8">
        <v>29351</v>
      </c>
      <c r="AJ72" s="8">
        <v>64460</v>
      </c>
      <c r="AK72" s="8">
        <v>12023</v>
      </c>
      <c r="AL72" s="8">
        <v>0</v>
      </c>
      <c r="AM72" s="8">
        <v>0</v>
      </c>
      <c r="AN72" s="3" t="s">
        <v>190</v>
      </c>
    </row>
    <row r="73" spans="1:40" x14ac:dyDescent="0.2">
      <c r="A73" s="2" t="s">
        <v>102</v>
      </c>
      <c r="B73" s="8">
        <v>576141</v>
      </c>
      <c r="C73" s="8">
        <v>4073242</v>
      </c>
      <c r="D73" s="8">
        <v>59505</v>
      </c>
      <c r="E73" s="8">
        <v>228491</v>
      </c>
      <c r="F73" s="8">
        <v>727256</v>
      </c>
      <c r="G73" s="8">
        <v>157510</v>
      </c>
      <c r="H73" s="8">
        <v>199775</v>
      </c>
      <c r="I73" s="8">
        <v>8000</v>
      </c>
      <c r="J73" s="8">
        <v>64770</v>
      </c>
      <c r="K73" s="8">
        <v>128635</v>
      </c>
      <c r="L73" s="8">
        <v>375189</v>
      </c>
      <c r="M73" s="8">
        <v>821773</v>
      </c>
      <c r="N73" s="8">
        <v>1254186</v>
      </c>
      <c r="O73" s="8">
        <v>499426</v>
      </c>
      <c r="P73" s="8">
        <v>904669</v>
      </c>
      <c r="Q73" s="8">
        <v>268715</v>
      </c>
      <c r="R73" s="8">
        <v>1779681</v>
      </c>
      <c r="S73" s="8">
        <v>296789</v>
      </c>
      <c r="T73" s="8">
        <v>308907</v>
      </c>
      <c r="U73" s="8">
        <v>3014718</v>
      </c>
      <c r="V73" s="8">
        <v>2343251</v>
      </c>
      <c r="W73" s="8">
        <v>0</v>
      </c>
      <c r="X73" s="8">
        <v>61489</v>
      </c>
      <c r="Y73" s="8">
        <v>201801</v>
      </c>
      <c r="Z73" s="8">
        <v>85352</v>
      </c>
      <c r="AA73" s="8">
        <v>3374959</v>
      </c>
      <c r="AB73" s="8">
        <v>236799</v>
      </c>
      <c r="AC73" s="8">
        <v>6258</v>
      </c>
      <c r="AD73" s="8">
        <v>279655.56</v>
      </c>
      <c r="AE73" s="8">
        <v>715723</v>
      </c>
      <c r="AF73" s="8">
        <v>92898</v>
      </c>
      <c r="AG73" s="8">
        <v>0</v>
      </c>
      <c r="AH73" s="8">
        <v>120568</v>
      </c>
      <c r="AI73" s="8">
        <v>32206</v>
      </c>
      <c r="AJ73" s="8">
        <v>57320</v>
      </c>
      <c r="AK73" s="8">
        <v>200295</v>
      </c>
      <c r="AL73" s="8">
        <v>3862</v>
      </c>
      <c r="AM73" s="8">
        <v>3236427</v>
      </c>
      <c r="AN73" s="3" t="s">
        <v>191</v>
      </c>
    </row>
    <row r="74" spans="1:40" x14ac:dyDescent="0.2">
      <c r="A74" s="2" t="s">
        <v>103</v>
      </c>
      <c r="B74" s="8">
        <v>0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1002319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973403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3" t="s">
        <v>192</v>
      </c>
    </row>
    <row r="75" spans="1:40" x14ac:dyDescent="0.2">
      <c r="A75" s="2" t="s">
        <v>35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0</v>
      </c>
      <c r="AJ75" s="8">
        <v>0</v>
      </c>
      <c r="AK75" s="8">
        <v>0</v>
      </c>
      <c r="AL75" s="8">
        <v>0</v>
      </c>
      <c r="AM75" s="8">
        <v>0</v>
      </c>
      <c r="AN75" s="3" t="s">
        <v>143</v>
      </c>
    </row>
    <row r="76" spans="1:40" x14ac:dyDescent="0.2">
      <c r="A76" s="2" t="s">
        <v>49</v>
      </c>
      <c r="B76" s="8">
        <v>1884029</v>
      </c>
      <c r="C76" s="8">
        <v>4710970</v>
      </c>
      <c r="D76" s="8">
        <v>74916</v>
      </c>
      <c r="E76" s="8">
        <v>228491</v>
      </c>
      <c r="F76" s="8">
        <v>1172413</v>
      </c>
      <c r="G76" s="8">
        <v>14268456</v>
      </c>
      <c r="H76" s="8">
        <v>445763</v>
      </c>
      <c r="I76" s="8">
        <v>2472265</v>
      </c>
      <c r="J76" s="8">
        <v>148974</v>
      </c>
      <c r="K76" s="8">
        <v>2893790</v>
      </c>
      <c r="L76" s="8">
        <v>5556164</v>
      </c>
      <c r="M76" s="8">
        <v>1541112</v>
      </c>
      <c r="N76" s="8">
        <v>1603871</v>
      </c>
      <c r="O76" s="8">
        <v>1529146</v>
      </c>
      <c r="P76" s="8">
        <v>2216463</v>
      </c>
      <c r="Q76" s="8">
        <v>1298815</v>
      </c>
      <c r="R76" s="8">
        <v>2218277</v>
      </c>
      <c r="S76" s="8">
        <v>437528</v>
      </c>
      <c r="T76" s="8">
        <v>381481</v>
      </c>
      <c r="U76" s="8">
        <v>5884017</v>
      </c>
      <c r="V76" s="8">
        <v>5104794</v>
      </c>
      <c r="W76" s="8">
        <v>15628</v>
      </c>
      <c r="X76" s="8">
        <v>81183</v>
      </c>
      <c r="Y76" s="8">
        <v>417414</v>
      </c>
      <c r="Z76" s="8">
        <v>101513</v>
      </c>
      <c r="AA76" s="8">
        <v>7802085</v>
      </c>
      <c r="AB76" s="8">
        <v>372435</v>
      </c>
      <c r="AC76" s="8">
        <v>6259</v>
      </c>
      <c r="AD76" s="8">
        <v>416348</v>
      </c>
      <c r="AE76" s="8">
        <v>12888970</v>
      </c>
      <c r="AF76" s="8">
        <v>456513</v>
      </c>
      <c r="AG76" s="8">
        <v>13992</v>
      </c>
      <c r="AH76" s="8">
        <v>131226</v>
      </c>
      <c r="AI76" s="8">
        <v>630109</v>
      </c>
      <c r="AJ76" s="8">
        <v>170516</v>
      </c>
      <c r="AK76" s="8">
        <v>225607</v>
      </c>
      <c r="AL76" s="8">
        <v>14723356</v>
      </c>
      <c r="AM76" s="8">
        <v>3259156</v>
      </c>
      <c r="AN76" s="3" t="s">
        <v>156</v>
      </c>
    </row>
    <row r="77" spans="1:40" x14ac:dyDescent="0.2">
      <c r="A77" s="2" t="s">
        <v>104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29457128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6102161</v>
      </c>
      <c r="AM77" s="8">
        <v>0</v>
      </c>
      <c r="AN77" s="3" t="s">
        <v>193</v>
      </c>
    </row>
    <row r="78" spans="1:40" x14ac:dyDescent="0.2">
      <c r="A78" s="2" t="s">
        <v>105</v>
      </c>
      <c r="B78" s="8">
        <v>1884029</v>
      </c>
      <c r="C78" s="8">
        <v>4710970</v>
      </c>
      <c r="D78" s="8">
        <v>74916</v>
      </c>
      <c r="E78" s="8">
        <v>228491</v>
      </c>
      <c r="F78" s="8">
        <v>1172413</v>
      </c>
      <c r="G78" s="8">
        <v>14268456</v>
      </c>
      <c r="H78" s="8">
        <v>445763</v>
      </c>
      <c r="I78" s="8">
        <v>2472265</v>
      </c>
      <c r="J78" s="8">
        <v>148974</v>
      </c>
      <c r="K78" s="8">
        <v>2893790</v>
      </c>
      <c r="L78" s="8">
        <v>5556164</v>
      </c>
      <c r="M78" s="8">
        <v>30998240</v>
      </c>
      <c r="N78" s="8">
        <v>1603871</v>
      </c>
      <c r="O78" s="8">
        <v>1529146</v>
      </c>
      <c r="P78" s="8">
        <v>2216463</v>
      </c>
      <c r="Q78" s="8">
        <v>1298815</v>
      </c>
      <c r="R78" s="8">
        <v>2218277</v>
      </c>
      <c r="S78" s="8">
        <v>437528</v>
      </c>
      <c r="T78" s="8">
        <v>381481</v>
      </c>
      <c r="U78" s="8">
        <v>5884017</v>
      </c>
      <c r="V78" s="8">
        <v>5104794</v>
      </c>
      <c r="W78" s="8">
        <v>15628</v>
      </c>
      <c r="X78" s="8">
        <v>81183</v>
      </c>
      <c r="Y78" s="8">
        <v>417414</v>
      </c>
      <c r="Z78" s="8">
        <v>101513</v>
      </c>
      <c r="AA78" s="8">
        <v>7802085</v>
      </c>
      <c r="AB78" s="8">
        <v>372435</v>
      </c>
      <c r="AC78" s="8">
        <v>6259</v>
      </c>
      <c r="AD78" s="8">
        <v>416348</v>
      </c>
      <c r="AE78" s="8">
        <v>12888970</v>
      </c>
      <c r="AF78" s="8">
        <v>456513</v>
      </c>
      <c r="AG78" s="8">
        <v>13992</v>
      </c>
      <c r="AH78" s="8">
        <v>131226</v>
      </c>
      <c r="AI78" s="8">
        <v>630109</v>
      </c>
      <c r="AJ78" s="8">
        <v>170516</v>
      </c>
      <c r="AK78" s="8">
        <v>225607</v>
      </c>
      <c r="AL78" s="8">
        <v>20825517</v>
      </c>
      <c r="AM78" s="8">
        <v>3259156</v>
      </c>
      <c r="AN78" s="3" t="s">
        <v>194</v>
      </c>
    </row>
    <row r="79" spans="1:40" x14ac:dyDescent="0.2">
      <c r="A79" s="2" t="s">
        <v>106</v>
      </c>
      <c r="B79" s="8">
        <v>1884029</v>
      </c>
      <c r="C79" s="8">
        <v>20311229</v>
      </c>
      <c r="D79" s="8">
        <v>74916</v>
      </c>
      <c r="E79" s="8">
        <v>247831</v>
      </c>
      <c r="F79" s="8">
        <v>7139748</v>
      </c>
      <c r="G79" s="8">
        <v>21652100</v>
      </c>
      <c r="H79" s="8">
        <v>445763</v>
      </c>
      <c r="I79" s="8">
        <v>4412311</v>
      </c>
      <c r="J79" s="8">
        <v>148974</v>
      </c>
      <c r="K79" s="8">
        <v>3253578</v>
      </c>
      <c r="L79" s="8">
        <v>5556164</v>
      </c>
      <c r="M79" s="8">
        <v>30998240</v>
      </c>
      <c r="N79" s="8">
        <v>1603871</v>
      </c>
      <c r="O79" s="8">
        <v>1530679</v>
      </c>
      <c r="P79" s="8">
        <v>8715225</v>
      </c>
      <c r="Q79" s="8">
        <v>1298815</v>
      </c>
      <c r="R79" s="8">
        <v>3650459</v>
      </c>
      <c r="S79" s="8">
        <v>437528</v>
      </c>
      <c r="T79" s="8">
        <v>381481</v>
      </c>
      <c r="U79" s="8">
        <v>16243003</v>
      </c>
      <c r="V79" s="8">
        <v>11896778</v>
      </c>
      <c r="W79" s="8">
        <v>15628</v>
      </c>
      <c r="X79" s="8">
        <v>81183</v>
      </c>
      <c r="Y79" s="8">
        <v>417414</v>
      </c>
      <c r="Z79" s="8">
        <v>101513</v>
      </c>
      <c r="AA79" s="8">
        <v>66371965</v>
      </c>
      <c r="AB79" s="8">
        <v>372435</v>
      </c>
      <c r="AC79" s="8">
        <v>10546</v>
      </c>
      <c r="AD79" s="8">
        <v>1256348</v>
      </c>
      <c r="AE79" s="8">
        <v>32509137</v>
      </c>
      <c r="AF79" s="8">
        <v>456513</v>
      </c>
      <c r="AG79" s="8">
        <v>13992</v>
      </c>
      <c r="AH79" s="8">
        <v>131226</v>
      </c>
      <c r="AI79" s="8">
        <v>630109</v>
      </c>
      <c r="AJ79" s="8">
        <v>170516</v>
      </c>
      <c r="AK79" s="8">
        <v>225607</v>
      </c>
      <c r="AL79" s="8">
        <v>40445684</v>
      </c>
      <c r="AM79" s="8">
        <v>3272760</v>
      </c>
      <c r="AN79" s="3" t="s">
        <v>195</v>
      </c>
    </row>
    <row r="80" spans="1:40" x14ac:dyDescent="0.2">
      <c r="A80" s="2" t="s">
        <v>107</v>
      </c>
      <c r="B80" s="8">
        <v>8577557</v>
      </c>
      <c r="C80" s="8">
        <v>126750269</v>
      </c>
      <c r="D80" s="8">
        <v>2105860</v>
      </c>
      <c r="E80" s="8">
        <v>8352642</v>
      </c>
      <c r="F80" s="8">
        <v>32834569</v>
      </c>
      <c r="G80" s="8">
        <v>65232510</v>
      </c>
      <c r="H80" s="8">
        <v>7326244</v>
      </c>
      <c r="I80" s="8">
        <v>10763031</v>
      </c>
      <c r="J80" s="8">
        <v>3242776</v>
      </c>
      <c r="K80" s="8">
        <v>6379626</v>
      </c>
      <c r="L80" s="8">
        <v>43233196</v>
      </c>
      <c r="M80" s="8">
        <v>80249610</v>
      </c>
      <c r="N80" s="8">
        <v>37048065</v>
      </c>
      <c r="O80" s="8">
        <v>10023517</v>
      </c>
      <c r="P80" s="8">
        <v>45694102</v>
      </c>
      <c r="Q80" s="8">
        <v>4351479</v>
      </c>
      <c r="R80" s="8">
        <v>16999187</v>
      </c>
      <c r="S80" s="8">
        <v>1490484</v>
      </c>
      <c r="T80" s="8">
        <v>8127387</v>
      </c>
      <c r="U80" s="8">
        <v>67295364</v>
      </c>
      <c r="V80" s="8">
        <v>50466173</v>
      </c>
      <c r="W80" s="8">
        <v>370880</v>
      </c>
      <c r="X80" s="8">
        <v>2215909</v>
      </c>
      <c r="Y80" s="8">
        <v>1459887</v>
      </c>
      <c r="Z80" s="8">
        <v>7292521</v>
      </c>
      <c r="AA80" s="8">
        <v>88299142</v>
      </c>
      <c r="AB80" s="8">
        <v>3498416</v>
      </c>
      <c r="AC80" s="8">
        <v>2320082</v>
      </c>
      <c r="AD80" s="8">
        <v>10857239</v>
      </c>
      <c r="AE80" s="8">
        <v>79078089</v>
      </c>
      <c r="AF80" s="8">
        <v>8868269</v>
      </c>
      <c r="AG80" s="8">
        <v>9269633</v>
      </c>
      <c r="AH80" s="8">
        <v>8256941</v>
      </c>
      <c r="AI80" s="8">
        <v>2544320</v>
      </c>
      <c r="AJ80" s="8">
        <v>1519752</v>
      </c>
      <c r="AK80" s="8">
        <v>1255883</v>
      </c>
      <c r="AL80" s="8">
        <v>80338442</v>
      </c>
      <c r="AM80" s="8">
        <v>34919839</v>
      </c>
      <c r="AN80" s="3" t="s">
        <v>196</v>
      </c>
    </row>
    <row r="81" spans="1:40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</row>
    <row r="82" spans="1:40" x14ac:dyDescent="0.2">
      <c r="A82" s="5" t="s">
        <v>257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5" t="s">
        <v>260</v>
      </c>
    </row>
    <row r="83" spans="1:40" x14ac:dyDescent="0.2">
      <c r="A83" s="2" t="s">
        <v>108</v>
      </c>
      <c r="B83" s="8">
        <v>2855781</v>
      </c>
      <c r="C83" s="7">
        <v>10999007</v>
      </c>
      <c r="D83" s="7">
        <v>194784</v>
      </c>
      <c r="E83" s="7">
        <v>210000</v>
      </c>
      <c r="F83" s="7">
        <v>0</v>
      </c>
      <c r="G83" s="7">
        <v>4501410</v>
      </c>
      <c r="H83" s="7">
        <v>1405000</v>
      </c>
      <c r="I83" s="7">
        <v>207156</v>
      </c>
      <c r="J83" s="7">
        <v>3792</v>
      </c>
      <c r="K83" s="7">
        <v>198007</v>
      </c>
      <c r="L83" s="7">
        <v>0</v>
      </c>
      <c r="M83" s="7">
        <v>622113</v>
      </c>
      <c r="N83" s="7">
        <v>613589</v>
      </c>
      <c r="O83" s="7">
        <v>1791544</v>
      </c>
      <c r="P83" s="7">
        <v>1105545</v>
      </c>
      <c r="Q83" s="7">
        <v>65000</v>
      </c>
      <c r="R83" s="7">
        <v>2313543</v>
      </c>
      <c r="S83" s="7">
        <v>2957</v>
      </c>
      <c r="T83" s="7">
        <v>207136</v>
      </c>
      <c r="U83" s="7">
        <v>3442797</v>
      </c>
      <c r="V83" s="7">
        <v>2149153</v>
      </c>
      <c r="W83" s="7">
        <v>0</v>
      </c>
      <c r="X83" s="7">
        <v>235560</v>
      </c>
      <c r="Y83" s="7">
        <v>0</v>
      </c>
      <c r="Z83" s="7">
        <v>647292</v>
      </c>
      <c r="AA83" s="7">
        <v>5185398</v>
      </c>
      <c r="AB83" s="7">
        <v>430000</v>
      </c>
      <c r="AC83" s="7">
        <v>107520</v>
      </c>
      <c r="AD83" s="7">
        <v>1528375</v>
      </c>
      <c r="AE83" s="7">
        <v>7378174</v>
      </c>
      <c r="AF83" s="7">
        <v>19505</v>
      </c>
      <c r="AG83" s="7">
        <v>10098</v>
      </c>
      <c r="AH83" s="7">
        <v>469376</v>
      </c>
      <c r="AI83" s="7">
        <v>1184838</v>
      </c>
      <c r="AJ83" s="7">
        <v>518988</v>
      </c>
      <c r="AK83" s="7">
        <v>176781</v>
      </c>
      <c r="AL83" s="7">
        <v>7378174</v>
      </c>
      <c r="AM83" s="7">
        <v>6134398</v>
      </c>
      <c r="AN83" s="3" t="s">
        <v>197</v>
      </c>
    </row>
    <row r="84" spans="1:40" x14ac:dyDescent="0.2">
      <c r="A84" s="2" t="s">
        <v>109</v>
      </c>
      <c r="B84" s="8">
        <v>2560544</v>
      </c>
      <c r="C84" s="7">
        <v>6597782</v>
      </c>
      <c r="D84" s="7">
        <v>81939</v>
      </c>
      <c r="E84" s="7">
        <v>238228</v>
      </c>
      <c r="F84" s="7">
        <v>0</v>
      </c>
      <c r="G84" s="7">
        <v>4528043</v>
      </c>
      <c r="H84" s="7">
        <v>1185968</v>
      </c>
      <c r="I84" s="7">
        <v>208480</v>
      </c>
      <c r="J84" s="7">
        <v>190</v>
      </c>
      <c r="K84" s="7">
        <v>69534</v>
      </c>
      <c r="L84" s="7">
        <v>0</v>
      </c>
      <c r="M84" s="7">
        <v>490765</v>
      </c>
      <c r="N84" s="7">
        <v>0</v>
      </c>
      <c r="O84" s="7">
        <v>1022167</v>
      </c>
      <c r="P84" s="7">
        <v>877934</v>
      </c>
      <c r="Q84" s="7">
        <v>0</v>
      </c>
      <c r="R84" s="7">
        <v>1026546</v>
      </c>
      <c r="S84" s="7">
        <v>0</v>
      </c>
      <c r="T84" s="7">
        <v>37366</v>
      </c>
      <c r="U84" s="7">
        <v>630907</v>
      </c>
      <c r="V84" s="7">
        <v>271830</v>
      </c>
      <c r="W84" s="7">
        <v>0</v>
      </c>
      <c r="X84" s="7">
        <v>137987</v>
      </c>
      <c r="Y84" s="7">
        <v>0</v>
      </c>
      <c r="Z84" s="7">
        <v>540980</v>
      </c>
      <c r="AA84" s="7">
        <v>3221826</v>
      </c>
      <c r="AB84" s="7">
        <v>294914</v>
      </c>
      <c r="AC84" s="7">
        <v>152709</v>
      </c>
      <c r="AD84" s="7">
        <v>1082616</v>
      </c>
      <c r="AE84" s="7">
        <v>6855020</v>
      </c>
      <c r="AF84" s="7">
        <v>65944</v>
      </c>
      <c r="AG84" s="7">
        <v>0</v>
      </c>
      <c r="AH84" s="7">
        <v>150610</v>
      </c>
      <c r="AI84" s="7">
        <v>340118</v>
      </c>
      <c r="AJ84" s="7">
        <v>0</v>
      </c>
      <c r="AK84" s="7">
        <v>0</v>
      </c>
      <c r="AL84" s="7">
        <v>6855020</v>
      </c>
      <c r="AM84" s="7">
        <v>4876567</v>
      </c>
      <c r="AN84" s="3" t="s">
        <v>198</v>
      </c>
    </row>
    <row r="85" spans="1:40" x14ac:dyDescent="0.2">
      <c r="A85" s="2" t="s">
        <v>69</v>
      </c>
      <c r="B85" s="8">
        <v>295237</v>
      </c>
      <c r="C85" s="7">
        <v>4401225</v>
      </c>
      <c r="D85" s="7">
        <v>112845</v>
      </c>
      <c r="E85" s="7">
        <v>-28228</v>
      </c>
      <c r="F85" s="7">
        <v>0</v>
      </c>
      <c r="G85" s="7">
        <v>-26633</v>
      </c>
      <c r="H85" s="7">
        <v>219032</v>
      </c>
      <c r="I85" s="7">
        <v>-1324</v>
      </c>
      <c r="J85" s="7">
        <v>3602</v>
      </c>
      <c r="K85" s="7">
        <v>128473</v>
      </c>
      <c r="L85" s="7">
        <v>0</v>
      </c>
      <c r="M85" s="7">
        <v>131348</v>
      </c>
      <c r="N85" s="7">
        <v>613589</v>
      </c>
      <c r="O85" s="7">
        <v>769377</v>
      </c>
      <c r="P85" s="7">
        <v>227611</v>
      </c>
      <c r="Q85" s="7">
        <v>65000</v>
      </c>
      <c r="R85" s="7">
        <v>1286997</v>
      </c>
      <c r="S85" s="7">
        <v>2957</v>
      </c>
      <c r="T85" s="7">
        <v>169770</v>
      </c>
      <c r="U85" s="7">
        <v>2811890</v>
      </c>
      <c r="V85" s="7">
        <v>1877323</v>
      </c>
      <c r="W85" s="7">
        <v>0</v>
      </c>
      <c r="X85" s="7">
        <v>97573</v>
      </c>
      <c r="Y85" s="7">
        <v>0</v>
      </c>
      <c r="Z85" s="7">
        <v>106312</v>
      </c>
      <c r="AA85" s="7">
        <v>1963572</v>
      </c>
      <c r="AB85" s="7">
        <v>135086</v>
      </c>
      <c r="AC85" s="7">
        <v>-45189</v>
      </c>
      <c r="AD85" s="7">
        <v>445759</v>
      </c>
      <c r="AE85" s="7">
        <v>523154</v>
      </c>
      <c r="AF85" s="7">
        <v>-46439</v>
      </c>
      <c r="AG85" s="7">
        <v>10098</v>
      </c>
      <c r="AH85" s="7">
        <v>318766</v>
      </c>
      <c r="AI85" s="7">
        <v>844720</v>
      </c>
      <c r="AJ85" s="7">
        <v>518988</v>
      </c>
      <c r="AK85" s="7">
        <v>176781</v>
      </c>
      <c r="AL85" s="7">
        <v>523154</v>
      </c>
      <c r="AM85" s="7">
        <v>1257831</v>
      </c>
      <c r="AN85" s="3" t="s">
        <v>199</v>
      </c>
    </row>
    <row r="86" spans="1:40" x14ac:dyDescent="0.2">
      <c r="A86" s="2" t="s">
        <v>68</v>
      </c>
      <c r="B86" s="8">
        <v>315304</v>
      </c>
      <c r="C86" s="7">
        <v>728392</v>
      </c>
      <c r="D86" s="7">
        <v>103557</v>
      </c>
      <c r="E86" s="7">
        <v>201549</v>
      </c>
      <c r="F86" s="7">
        <v>130057</v>
      </c>
      <c r="G86" s="7">
        <v>1027350</v>
      </c>
      <c r="H86" s="7">
        <v>262523</v>
      </c>
      <c r="I86" s="7">
        <v>287776</v>
      </c>
      <c r="J86" s="7">
        <v>24298</v>
      </c>
      <c r="K86" s="7">
        <v>115108</v>
      </c>
      <c r="L86" s="7">
        <v>568640</v>
      </c>
      <c r="M86" s="7">
        <v>455747</v>
      </c>
      <c r="N86" s="7">
        <v>595471</v>
      </c>
      <c r="O86" s="7">
        <v>258525</v>
      </c>
      <c r="P86" s="7">
        <v>272977</v>
      </c>
      <c r="Q86" s="7">
        <v>361020</v>
      </c>
      <c r="R86" s="7">
        <v>513122</v>
      </c>
      <c r="S86" s="7">
        <v>53629</v>
      </c>
      <c r="T86" s="7">
        <v>82433</v>
      </c>
      <c r="U86" s="7">
        <v>527490</v>
      </c>
      <c r="V86" s="7">
        <v>363568</v>
      </c>
      <c r="W86" s="7">
        <v>73742</v>
      </c>
      <c r="X86" s="7">
        <v>111725</v>
      </c>
      <c r="Y86" s="7">
        <v>22420</v>
      </c>
      <c r="Z86" s="7">
        <v>279016</v>
      </c>
      <c r="AA86" s="7">
        <v>558915</v>
      </c>
      <c r="AB86" s="7">
        <v>93654</v>
      </c>
      <c r="AC86" s="7">
        <v>31821</v>
      </c>
      <c r="AD86" s="7">
        <v>154461.26</v>
      </c>
      <c r="AE86" s="7">
        <v>1536567</v>
      </c>
      <c r="AF86" s="7">
        <v>51471</v>
      </c>
      <c r="AG86" s="7">
        <v>157914</v>
      </c>
      <c r="AH86" s="7">
        <v>125477</v>
      </c>
      <c r="AI86" s="7">
        <v>150454</v>
      </c>
      <c r="AJ86" s="7">
        <v>220515</v>
      </c>
      <c r="AK86" s="7">
        <v>97421</v>
      </c>
      <c r="AL86" s="7">
        <v>1683034</v>
      </c>
      <c r="AM86" s="7">
        <v>561989</v>
      </c>
      <c r="AN86" s="3" t="s">
        <v>200</v>
      </c>
    </row>
    <row r="87" spans="1:40" x14ac:dyDescent="0.2">
      <c r="A87" s="2" t="s">
        <v>67</v>
      </c>
      <c r="B87" s="8">
        <v>36266</v>
      </c>
      <c r="C87" s="7">
        <v>225102</v>
      </c>
      <c r="D87" s="7">
        <v>0</v>
      </c>
      <c r="E87" s="7">
        <v>0</v>
      </c>
      <c r="F87" s="7">
        <v>-8175</v>
      </c>
      <c r="G87" s="7">
        <v>768247</v>
      </c>
      <c r="H87" s="7">
        <v>57963</v>
      </c>
      <c r="I87" s="7">
        <v>437926</v>
      </c>
      <c r="J87" s="7">
        <v>143</v>
      </c>
      <c r="K87" s="7">
        <v>0</v>
      </c>
      <c r="L87" s="7">
        <f>22200+12404</f>
        <v>34604</v>
      </c>
      <c r="M87" s="7">
        <v>398250</v>
      </c>
      <c r="N87" s="7">
        <v>304154</v>
      </c>
      <c r="O87" s="7">
        <v>22492</v>
      </c>
      <c r="P87" s="7">
        <v>0</v>
      </c>
      <c r="Q87" s="7">
        <v>0</v>
      </c>
      <c r="R87" s="7">
        <v>19023</v>
      </c>
      <c r="S87" s="7">
        <v>690</v>
      </c>
      <c r="T87" s="7">
        <v>28322</v>
      </c>
      <c r="U87" s="7">
        <v>-72842</v>
      </c>
      <c r="V87" s="7">
        <v>73599</v>
      </c>
      <c r="W87" s="7">
        <v>0</v>
      </c>
      <c r="X87" s="7">
        <v>-21000</v>
      </c>
      <c r="Y87" s="7">
        <v>0</v>
      </c>
      <c r="Z87" s="7">
        <v>249982</v>
      </c>
      <c r="AA87" s="7">
        <v>245387</v>
      </c>
      <c r="AB87" s="7">
        <v>24307</v>
      </c>
      <c r="AC87" s="7">
        <v>0</v>
      </c>
      <c r="AD87" s="7">
        <v>37788.339999999997</v>
      </c>
      <c r="AE87" s="7">
        <v>0</v>
      </c>
      <c r="AF87" s="7">
        <v>10940</v>
      </c>
      <c r="AG87" s="7">
        <v>0</v>
      </c>
      <c r="AH87" s="7">
        <v>58651</v>
      </c>
      <c r="AI87" s="7">
        <v>0</v>
      </c>
      <c r="AJ87" s="7">
        <v>2338</v>
      </c>
      <c r="AK87" s="7">
        <v>0</v>
      </c>
      <c r="AL87" s="7">
        <v>0</v>
      </c>
      <c r="AM87" s="7">
        <v>25493</v>
      </c>
      <c r="AN87" s="3" t="s">
        <v>201</v>
      </c>
    </row>
    <row r="88" spans="1:40" x14ac:dyDescent="0.2">
      <c r="A88" s="2" t="s">
        <v>66</v>
      </c>
      <c r="B88" s="8">
        <v>1951275</v>
      </c>
      <c r="C88" s="7">
        <v>360593</v>
      </c>
      <c r="D88" s="7">
        <v>435</v>
      </c>
      <c r="E88" s="7">
        <v>0</v>
      </c>
      <c r="F88" s="7">
        <v>0</v>
      </c>
      <c r="G88" s="7">
        <v>1502947</v>
      </c>
      <c r="H88" s="7">
        <v>0</v>
      </c>
      <c r="I88" s="7">
        <v>34254</v>
      </c>
      <c r="J88" s="7">
        <v>69</v>
      </c>
      <c r="K88" s="7">
        <v>0</v>
      </c>
      <c r="L88" s="7">
        <v>61131</v>
      </c>
      <c r="M88" s="7">
        <v>1708734</v>
      </c>
      <c r="N88" s="7">
        <v>1113783</v>
      </c>
      <c r="O88" s="7">
        <v>-557253</v>
      </c>
      <c r="P88" s="7">
        <v>52253</v>
      </c>
      <c r="Q88" s="7">
        <v>0</v>
      </c>
      <c r="R88" s="7">
        <v>300000</v>
      </c>
      <c r="S88" s="7">
        <v>0</v>
      </c>
      <c r="T88" s="7">
        <v>0</v>
      </c>
      <c r="U88" s="7">
        <v>0</v>
      </c>
      <c r="V88" s="7">
        <v>59992</v>
      </c>
      <c r="W88" s="7">
        <v>0</v>
      </c>
      <c r="X88" s="7">
        <v>0</v>
      </c>
      <c r="Y88" s="7">
        <v>220478</v>
      </c>
      <c r="Z88" s="7">
        <v>0</v>
      </c>
      <c r="AA88" s="7">
        <v>0</v>
      </c>
      <c r="AB88" s="7">
        <v>113676</v>
      </c>
      <c r="AC88" s="7">
        <v>0</v>
      </c>
      <c r="AD88" s="7">
        <v>7982.16</v>
      </c>
      <c r="AE88" s="7">
        <v>1656038</v>
      </c>
      <c r="AF88" s="7">
        <v>0</v>
      </c>
      <c r="AG88" s="7">
        <v>0</v>
      </c>
      <c r="AH88" s="7">
        <v>72100</v>
      </c>
      <c r="AI88" s="7">
        <v>0</v>
      </c>
      <c r="AJ88" s="7">
        <v>0</v>
      </c>
      <c r="AK88" s="7">
        <v>0</v>
      </c>
      <c r="AL88" s="7">
        <v>1659990</v>
      </c>
      <c r="AM88" s="7">
        <v>112475</v>
      </c>
      <c r="AN88" s="3" t="s">
        <v>202</v>
      </c>
    </row>
    <row r="89" spans="1:40" x14ac:dyDescent="0.2">
      <c r="A89" s="2" t="s">
        <v>65</v>
      </c>
      <c r="B89" s="8">
        <v>-71311</v>
      </c>
      <c r="C89" s="7">
        <v>0</v>
      </c>
      <c r="D89" s="7">
        <v>0</v>
      </c>
      <c r="E89" s="7">
        <v>600905</v>
      </c>
      <c r="F89" s="7">
        <v>-69262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70078</v>
      </c>
      <c r="M89" s="7">
        <v>0</v>
      </c>
      <c r="N89" s="7">
        <v>0</v>
      </c>
      <c r="O89" s="7">
        <v>0</v>
      </c>
      <c r="P89" s="7">
        <v>-126962</v>
      </c>
      <c r="Q89" s="7">
        <v>0</v>
      </c>
      <c r="R89" s="7">
        <v>220447</v>
      </c>
      <c r="S89" s="7">
        <v>0</v>
      </c>
      <c r="T89" s="7">
        <v>252978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-23119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57653</v>
      </c>
      <c r="AH89" s="7">
        <v>0</v>
      </c>
      <c r="AI89" s="7">
        <v>0</v>
      </c>
      <c r="AJ89" s="7">
        <v>0</v>
      </c>
      <c r="AK89" s="7">
        <v>0</v>
      </c>
      <c r="AL89" s="7">
        <v>-40601</v>
      </c>
      <c r="AM89" s="7">
        <v>240784</v>
      </c>
      <c r="AN89" s="3" t="s">
        <v>203</v>
      </c>
    </row>
    <row r="90" spans="1:40" x14ac:dyDescent="0.2">
      <c r="A90" s="2" t="s">
        <v>64</v>
      </c>
      <c r="B90" s="8">
        <v>0</v>
      </c>
      <c r="C90" s="7">
        <v>0</v>
      </c>
      <c r="D90" s="7">
        <v>0</v>
      </c>
      <c r="E90" s="7">
        <v>87377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94467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10500</v>
      </c>
      <c r="AJ90" s="7">
        <v>0</v>
      </c>
      <c r="AK90" s="7">
        <v>0</v>
      </c>
      <c r="AL90" s="7">
        <v>0</v>
      </c>
      <c r="AM90" s="7">
        <v>0</v>
      </c>
      <c r="AN90" s="3" t="s">
        <v>204</v>
      </c>
    </row>
    <row r="91" spans="1:40" x14ac:dyDescent="0.2">
      <c r="A91" s="2" t="s">
        <v>63</v>
      </c>
      <c r="B91" s="8">
        <v>0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14719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3" t="s">
        <v>205</v>
      </c>
    </row>
    <row r="92" spans="1:40" x14ac:dyDescent="0.2">
      <c r="A92" s="2" t="s">
        <v>62</v>
      </c>
      <c r="B92" s="8">
        <v>-2006387</v>
      </c>
      <c r="C92" s="7">
        <v>3537342</v>
      </c>
      <c r="D92" s="7">
        <v>8853</v>
      </c>
      <c r="E92" s="7">
        <v>458505</v>
      </c>
      <c r="F92" s="7">
        <v>-207494</v>
      </c>
      <c r="G92" s="7">
        <v>-1788683</v>
      </c>
      <c r="H92" s="7">
        <v>14472</v>
      </c>
      <c r="I92" s="7">
        <v>114572</v>
      </c>
      <c r="J92" s="7">
        <v>-20622</v>
      </c>
      <c r="K92" s="7">
        <v>13365</v>
      </c>
      <c r="L92" s="7">
        <v>-525089</v>
      </c>
      <c r="M92" s="7">
        <v>-1634883</v>
      </c>
      <c r="N92" s="7">
        <v>-697044</v>
      </c>
      <c r="O92" s="7">
        <v>1090597</v>
      </c>
      <c r="P92" s="7">
        <v>-224581</v>
      </c>
      <c r="Q92" s="7">
        <v>-296020</v>
      </c>
      <c r="R92" s="7">
        <v>713345</v>
      </c>
      <c r="S92" s="7">
        <v>-49982</v>
      </c>
      <c r="T92" s="7">
        <v>383356</v>
      </c>
      <c r="U92" s="7">
        <v>2211558</v>
      </c>
      <c r="V92" s="7">
        <v>1527362</v>
      </c>
      <c r="W92" s="7">
        <v>-73742</v>
      </c>
      <c r="X92" s="7">
        <v>-35152</v>
      </c>
      <c r="Y92" s="7">
        <v>-242898</v>
      </c>
      <c r="Z92" s="7">
        <v>54159</v>
      </c>
      <c r="AA92" s="7">
        <v>1650044</v>
      </c>
      <c r="AB92" s="7">
        <v>-47937</v>
      </c>
      <c r="AC92" s="7">
        <v>-77010</v>
      </c>
      <c r="AD92" s="7">
        <v>321103.92</v>
      </c>
      <c r="AE92" s="7">
        <v>-2669451</v>
      </c>
      <c r="AF92" s="7">
        <v>-86970</v>
      </c>
      <c r="AG92" s="7">
        <v>-90163</v>
      </c>
      <c r="AH92" s="7">
        <v>179840</v>
      </c>
      <c r="AI92" s="7">
        <v>704766</v>
      </c>
      <c r="AJ92" s="7">
        <v>300811</v>
      </c>
      <c r="AK92" s="7">
        <v>79360</v>
      </c>
      <c r="AL92" s="7">
        <v>-2860471</v>
      </c>
      <c r="AM92" s="7">
        <v>849644</v>
      </c>
      <c r="AN92" s="3" t="s">
        <v>206</v>
      </c>
    </row>
    <row r="93" spans="1:40" x14ac:dyDescent="0.2">
      <c r="A93" s="2" t="s">
        <v>61</v>
      </c>
      <c r="B93" s="8">
        <v>0</v>
      </c>
      <c r="C93" s="7">
        <v>153694</v>
      </c>
      <c r="D93" s="7">
        <v>0</v>
      </c>
      <c r="E93" s="7">
        <v>842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9050</v>
      </c>
      <c r="T93" s="7">
        <v>22164</v>
      </c>
      <c r="U93" s="7">
        <v>0</v>
      </c>
      <c r="V93" s="7">
        <v>0</v>
      </c>
      <c r="W93" s="7">
        <v>6092</v>
      </c>
      <c r="X93" s="7">
        <v>0</v>
      </c>
      <c r="Y93" s="7">
        <v>0</v>
      </c>
      <c r="Z93" s="7">
        <v>24120</v>
      </c>
      <c r="AA93" s="7">
        <v>0</v>
      </c>
      <c r="AB93" s="7">
        <v>0</v>
      </c>
      <c r="AC93" s="7">
        <v>0</v>
      </c>
      <c r="AD93" s="7">
        <v>62686.68</v>
      </c>
      <c r="AE93" s="7">
        <v>0</v>
      </c>
      <c r="AF93" s="7">
        <v>0</v>
      </c>
      <c r="AG93" s="7">
        <v>28393</v>
      </c>
      <c r="AH93" s="7">
        <v>0</v>
      </c>
      <c r="AI93" s="7">
        <v>0</v>
      </c>
      <c r="AJ93" s="7">
        <v>5050</v>
      </c>
      <c r="AK93" s="7">
        <v>0</v>
      </c>
      <c r="AL93" s="7">
        <v>0</v>
      </c>
      <c r="AM93" s="7">
        <v>220381</v>
      </c>
      <c r="AN93" s="3" t="s">
        <v>207</v>
      </c>
    </row>
    <row r="94" spans="1:40" x14ac:dyDescent="0.2">
      <c r="A94" s="2" t="s">
        <v>60</v>
      </c>
      <c r="B94" s="8">
        <v>0</v>
      </c>
      <c r="C94" s="7">
        <v>1318292</v>
      </c>
      <c r="D94" s="7">
        <v>0</v>
      </c>
      <c r="E94" s="7">
        <v>0</v>
      </c>
      <c r="F94" s="7">
        <v>72450</v>
      </c>
      <c r="G94" s="7">
        <v>0</v>
      </c>
      <c r="H94" s="7">
        <v>0</v>
      </c>
      <c r="I94" s="7">
        <v>313628</v>
      </c>
      <c r="J94" s="7">
        <v>0</v>
      </c>
      <c r="K94" s="7">
        <v>83298</v>
      </c>
      <c r="L94" s="7">
        <v>0</v>
      </c>
      <c r="M94" s="7">
        <v>0</v>
      </c>
      <c r="N94" s="7">
        <v>0</v>
      </c>
      <c r="O94" s="7">
        <v>138411</v>
      </c>
      <c r="P94" s="7">
        <v>187688</v>
      </c>
      <c r="Q94" s="7">
        <v>0</v>
      </c>
      <c r="R94" s="7">
        <v>41101</v>
      </c>
      <c r="S94" s="7">
        <v>0</v>
      </c>
      <c r="T94" s="7">
        <v>0</v>
      </c>
      <c r="U94" s="7">
        <v>1417386</v>
      </c>
      <c r="V94" s="7">
        <v>76583</v>
      </c>
      <c r="W94" s="7">
        <v>0</v>
      </c>
      <c r="X94" s="7">
        <v>105</v>
      </c>
      <c r="Y94" s="7">
        <v>0</v>
      </c>
      <c r="Z94" s="7">
        <v>681</v>
      </c>
      <c r="AA94" s="7">
        <v>2650806</v>
      </c>
      <c r="AB94" s="7">
        <v>0</v>
      </c>
      <c r="AC94" s="7">
        <v>0</v>
      </c>
      <c r="AD94" s="7">
        <v>22806.6</v>
      </c>
      <c r="AE94" s="7">
        <v>1388603</v>
      </c>
      <c r="AF94" s="7">
        <v>0</v>
      </c>
      <c r="AG94" s="7">
        <v>0</v>
      </c>
      <c r="AH94" s="7">
        <v>0</v>
      </c>
      <c r="AI94" s="7">
        <v>0</v>
      </c>
      <c r="AJ94" s="7">
        <v>50000</v>
      </c>
      <c r="AK94" s="7">
        <v>0</v>
      </c>
      <c r="AL94" s="7">
        <v>1388603</v>
      </c>
      <c r="AM94" s="7">
        <v>5589</v>
      </c>
      <c r="AN94" s="3" t="s">
        <v>208</v>
      </c>
    </row>
    <row r="95" spans="1:40" x14ac:dyDescent="0.2">
      <c r="A95" s="2" t="s">
        <v>59</v>
      </c>
      <c r="B95" s="8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-2286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12464</v>
      </c>
      <c r="AJ95" s="7">
        <v>0</v>
      </c>
      <c r="AK95" s="7">
        <v>0</v>
      </c>
      <c r="AL95" s="7">
        <v>121304</v>
      </c>
      <c r="AM95" s="7">
        <v>0</v>
      </c>
      <c r="AN95" s="3" t="s">
        <v>209</v>
      </c>
    </row>
    <row r="96" spans="1:40" x14ac:dyDescent="0.2">
      <c r="A96" s="2" t="s">
        <v>58</v>
      </c>
      <c r="B96" s="8">
        <v>0</v>
      </c>
      <c r="C96" s="7">
        <v>0</v>
      </c>
      <c r="D96" s="7">
        <v>0</v>
      </c>
      <c r="E96" s="7">
        <v>0</v>
      </c>
      <c r="F96" s="7">
        <v>2235</v>
      </c>
      <c r="G96" s="7">
        <v>-431</v>
      </c>
      <c r="H96" s="7">
        <v>142788</v>
      </c>
      <c r="I96" s="7">
        <v>-129740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31726</v>
      </c>
      <c r="Q96" s="7">
        <v>0</v>
      </c>
      <c r="R96" s="7">
        <v>0</v>
      </c>
      <c r="S96" s="7">
        <v>-52526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95909</v>
      </c>
      <c r="AN96" s="3" t="s">
        <v>210</v>
      </c>
    </row>
    <row r="97" spans="1:40" x14ac:dyDescent="0.2">
      <c r="A97" s="2" t="s">
        <v>57</v>
      </c>
      <c r="B97" s="8">
        <v>-2006387</v>
      </c>
      <c r="C97" s="7">
        <v>2372744</v>
      </c>
      <c r="D97" s="7">
        <v>8853</v>
      </c>
      <c r="E97" s="7">
        <v>459347</v>
      </c>
      <c r="F97" s="7">
        <v>-277709</v>
      </c>
      <c r="G97" s="7">
        <v>-1789114</v>
      </c>
      <c r="H97" s="7">
        <v>157260</v>
      </c>
      <c r="I97" s="7">
        <v>-328796</v>
      </c>
      <c r="J97" s="7">
        <v>-20622</v>
      </c>
      <c r="K97" s="7">
        <v>-69933</v>
      </c>
      <c r="L97" s="7">
        <v>-525089</v>
      </c>
      <c r="M97" s="7">
        <v>-1634883</v>
      </c>
      <c r="N97" s="7">
        <v>-697044</v>
      </c>
      <c r="O97" s="7">
        <v>952186</v>
      </c>
      <c r="P97" s="7">
        <v>-380543</v>
      </c>
      <c r="Q97" s="7">
        <v>-296020</v>
      </c>
      <c r="R97" s="7">
        <v>672244</v>
      </c>
      <c r="S97" s="7">
        <v>-93458</v>
      </c>
      <c r="T97" s="7">
        <v>405520</v>
      </c>
      <c r="U97" s="7">
        <v>794172</v>
      </c>
      <c r="V97" s="7">
        <v>1450779</v>
      </c>
      <c r="W97" s="7">
        <v>-67650</v>
      </c>
      <c r="X97" s="7">
        <v>-32971</v>
      </c>
      <c r="Y97" s="7">
        <v>-242898</v>
      </c>
      <c r="Z97" s="7">
        <v>77598</v>
      </c>
      <c r="AA97" s="7">
        <v>-1000762</v>
      </c>
      <c r="AB97" s="7">
        <v>-47937</v>
      </c>
      <c r="AC97" s="7">
        <v>-77010</v>
      </c>
      <c r="AD97" s="7">
        <v>360984</v>
      </c>
      <c r="AE97" s="7">
        <v>-4058054</v>
      </c>
      <c r="AF97" s="7">
        <v>-86970</v>
      </c>
      <c r="AG97" s="7">
        <v>-61770</v>
      </c>
      <c r="AH97" s="7">
        <v>179840</v>
      </c>
      <c r="AI97" s="7">
        <v>692302</v>
      </c>
      <c r="AJ97" s="7">
        <v>255861</v>
      </c>
      <c r="AK97" s="7">
        <v>79360</v>
      </c>
      <c r="AL97" s="7">
        <v>-4370378</v>
      </c>
      <c r="AM97" s="7">
        <v>1160345</v>
      </c>
      <c r="AN97" s="3" t="s">
        <v>211</v>
      </c>
    </row>
    <row r="98" spans="1:40" x14ac:dyDescent="0.2">
      <c r="A98" s="2" t="s">
        <v>56</v>
      </c>
      <c r="B98" s="8">
        <v>19233</v>
      </c>
      <c r="C98" s="7">
        <v>164970</v>
      </c>
      <c r="D98" s="7">
        <v>221</v>
      </c>
      <c r="E98" s="7">
        <v>0</v>
      </c>
      <c r="F98" s="7">
        <v>0</v>
      </c>
      <c r="G98" s="7">
        <v>0</v>
      </c>
      <c r="H98" s="7">
        <v>37739</v>
      </c>
      <c r="I98" s="7">
        <v>0</v>
      </c>
      <c r="J98" s="7">
        <v>0</v>
      </c>
      <c r="K98" s="7">
        <v>0</v>
      </c>
      <c r="L98" s="7">
        <v>-1067925</v>
      </c>
      <c r="M98" s="7">
        <v>2257</v>
      </c>
      <c r="N98" s="7">
        <v>34345</v>
      </c>
      <c r="O98" s="7">
        <v>31291</v>
      </c>
      <c r="P98" s="7">
        <v>0</v>
      </c>
      <c r="Q98" s="7">
        <v>0</v>
      </c>
      <c r="R98" s="7">
        <v>89038</v>
      </c>
      <c r="S98" s="7">
        <v>0</v>
      </c>
      <c r="T98" s="7">
        <v>71567</v>
      </c>
      <c r="U98" s="7">
        <v>209867</v>
      </c>
      <c r="V98" s="7">
        <v>177839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17245</v>
      </c>
      <c r="AC98" s="7">
        <v>0</v>
      </c>
      <c r="AD98" s="7">
        <v>73187</v>
      </c>
      <c r="AE98" s="7">
        <v>61790</v>
      </c>
      <c r="AF98" s="7">
        <v>0</v>
      </c>
      <c r="AG98" s="7">
        <v>-12690</v>
      </c>
      <c r="AH98" s="7">
        <v>67302</v>
      </c>
      <c r="AI98" s="7">
        <v>48175</v>
      </c>
      <c r="AJ98" s="7">
        <v>64231</v>
      </c>
      <c r="AK98" s="7">
        <v>9789</v>
      </c>
      <c r="AL98" s="7">
        <v>61790</v>
      </c>
      <c r="AM98" s="7">
        <v>215800</v>
      </c>
      <c r="AN98" s="3" t="s">
        <v>212</v>
      </c>
    </row>
    <row r="99" spans="1:40" x14ac:dyDescent="0.2">
      <c r="A99" s="2" t="s">
        <v>55</v>
      </c>
      <c r="B99" s="8">
        <v>-2025620</v>
      </c>
      <c r="C99" s="7">
        <v>2207774</v>
      </c>
      <c r="D99" s="7">
        <v>8632</v>
      </c>
      <c r="E99" s="7">
        <v>459347</v>
      </c>
      <c r="F99" s="7">
        <v>-277709</v>
      </c>
      <c r="G99" s="7">
        <v>-1789114</v>
      </c>
      <c r="H99" s="7">
        <v>119521</v>
      </c>
      <c r="I99" s="7">
        <v>-328796</v>
      </c>
      <c r="J99" s="7">
        <v>-20622</v>
      </c>
      <c r="K99" s="7">
        <v>-69933</v>
      </c>
      <c r="L99" s="7">
        <v>542836</v>
      </c>
      <c r="M99" s="7">
        <v>-1637140</v>
      </c>
      <c r="N99" s="7">
        <v>-731389</v>
      </c>
      <c r="O99" s="7">
        <v>920895</v>
      </c>
      <c r="P99" s="7">
        <v>-380543</v>
      </c>
      <c r="Q99" s="7">
        <v>-296020</v>
      </c>
      <c r="R99" s="7">
        <v>583206</v>
      </c>
      <c r="S99" s="7">
        <v>-93458</v>
      </c>
      <c r="T99" s="7">
        <v>333953</v>
      </c>
      <c r="U99" s="7">
        <v>584305</v>
      </c>
      <c r="V99" s="7">
        <v>1272940</v>
      </c>
      <c r="W99" s="7">
        <v>-67650</v>
      </c>
      <c r="X99" s="7">
        <v>-32971</v>
      </c>
      <c r="Y99" s="7">
        <v>-242898</v>
      </c>
      <c r="Z99" s="7">
        <v>77598</v>
      </c>
      <c r="AA99" s="7">
        <v>-1000762</v>
      </c>
      <c r="AB99" s="7">
        <v>-65182</v>
      </c>
      <c r="AC99" s="7">
        <v>-77010</v>
      </c>
      <c r="AD99" s="7">
        <v>287797</v>
      </c>
      <c r="AE99" s="7">
        <v>-4119844</v>
      </c>
      <c r="AF99" s="7">
        <v>-86970</v>
      </c>
      <c r="AG99" s="7">
        <v>-49080</v>
      </c>
      <c r="AH99" s="7">
        <v>112538</v>
      </c>
      <c r="AI99" s="7">
        <v>644127</v>
      </c>
      <c r="AJ99" s="7">
        <v>191630</v>
      </c>
      <c r="AK99" s="7">
        <v>69571</v>
      </c>
      <c r="AL99" s="7">
        <v>-4432168</v>
      </c>
      <c r="AM99" s="7">
        <v>944545</v>
      </c>
      <c r="AN99" s="3" t="s">
        <v>213</v>
      </c>
    </row>
    <row r="100" spans="1:40" x14ac:dyDescent="0.2">
      <c r="A100" s="2" t="s">
        <v>54</v>
      </c>
      <c r="B100" s="8">
        <v>0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  <c r="AM100" s="7">
        <v>0</v>
      </c>
      <c r="AN100" s="3" t="s">
        <v>214</v>
      </c>
    </row>
    <row r="101" spans="1:40" x14ac:dyDescent="0.2">
      <c r="A101" s="2" t="s">
        <v>53</v>
      </c>
      <c r="B101" s="8">
        <v>-2025620</v>
      </c>
      <c r="C101" s="7">
        <v>2207774</v>
      </c>
      <c r="D101" s="7">
        <v>8632</v>
      </c>
      <c r="E101" s="7">
        <v>459347</v>
      </c>
      <c r="F101" s="7">
        <v>-277709</v>
      </c>
      <c r="G101" s="7">
        <v>-1789114</v>
      </c>
      <c r="H101" s="7">
        <v>119521</v>
      </c>
      <c r="I101" s="7">
        <v>-328796</v>
      </c>
      <c r="J101" s="7">
        <v>-20622</v>
      </c>
      <c r="K101" s="7">
        <v>-69933</v>
      </c>
      <c r="L101" s="7">
        <v>542836</v>
      </c>
      <c r="M101" s="7">
        <v>-1637140</v>
      </c>
      <c r="N101" s="7">
        <v>-731389</v>
      </c>
      <c r="O101" s="7">
        <v>920895</v>
      </c>
      <c r="P101" s="7">
        <v>-380543</v>
      </c>
      <c r="Q101" s="7">
        <v>-296020</v>
      </c>
      <c r="R101" s="7">
        <v>583206</v>
      </c>
      <c r="S101" s="7">
        <v>-93458</v>
      </c>
      <c r="T101" s="7">
        <v>333953</v>
      </c>
      <c r="U101" s="7">
        <v>584305</v>
      </c>
      <c r="V101" s="7">
        <v>1272940</v>
      </c>
      <c r="W101" s="7">
        <v>-67650</v>
      </c>
      <c r="X101" s="7">
        <v>-32971</v>
      </c>
      <c r="Y101" s="7">
        <v>-242898</v>
      </c>
      <c r="Z101" s="7">
        <v>77598</v>
      </c>
      <c r="AA101" s="7">
        <v>-1000762</v>
      </c>
      <c r="AB101" s="7">
        <v>-65182</v>
      </c>
      <c r="AC101" s="7">
        <v>-77010</v>
      </c>
      <c r="AD101" s="7">
        <v>287797</v>
      </c>
      <c r="AE101" s="7">
        <v>-4119844</v>
      </c>
      <c r="AF101" s="7">
        <v>-86970</v>
      </c>
      <c r="AG101" s="7">
        <v>-49080</v>
      </c>
      <c r="AH101" s="7">
        <v>112538</v>
      </c>
      <c r="AI101" s="7">
        <v>644127</v>
      </c>
      <c r="AJ101" s="7">
        <v>191630</v>
      </c>
      <c r="AK101" s="7">
        <v>69571</v>
      </c>
      <c r="AL101" s="7">
        <v>-4432168</v>
      </c>
      <c r="AM101" s="7">
        <v>944545</v>
      </c>
      <c r="AN101" s="3" t="s">
        <v>215</v>
      </c>
    </row>
    <row r="102" spans="1:40" x14ac:dyDescent="0.2">
      <c r="A102" s="2" t="s">
        <v>52</v>
      </c>
      <c r="B102" s="8">
        <v>-2025620</v>
      </c>
      <c r="C102" s="7">
        <v>2207774</v>
      </c>
      <c r="D102" s="7">
        <v>8632</v>
      </c>
      <c r="E102" s="7">
        <v>459347</v>
      </c>
      <c r="F102" s="7">
        <v>-255994</v>
      </c>
      <c r="G102" s="7">
        <v>-1789114</v>
      </c>
      <c r="H102" s="7">
        <v>119521</v>
      </c>
      <c r="I102" s="7">
        <v>-328796</v>
      </c>
      <c r="J102" s="7">
        <v>-20622</v>
      </c>
      <c r="K102" s="7">
        <v>-69933</v>
      </c>
      <c r="L102" s="7">
        <v>542836</v>
      </c>
      <c r="M102" s="7">
        <v>-1629224</v>
      </c>
      <c r="N102" s="7">
        <v>-731389</v>
      </c>
      <c r="O102" s="7">
        <v>920895</v>
      </c>
      <c r="P102" s="7">
        <v>-280891</v>
      </c>
      <c r="Q102" s="7">
        <v>-296020</v>
      </c>
      <c r="R102" s="7">
        <v>583206</v>
      </c>
      <c r="S102" s="7">
        <v>-93458</v>
      </c>
      <c r="T102" s="7">
        <v>333953</v>
      </c>
      <c r="U102" s="7">
        <v>584305</v>
      </c>
      <c r="V102" s="7">
        <v>1272940</v>
      </c>
      <c r="W102" s="7">
        <v>-67650</v>
      </c>
      <c r="X102" s="7">
        <v>-32971</v>
      </c>
      <c r="Y102" s="7">
        <v>-242898</v>
      </c>
      <c r="Z102" s="7">
        <v>77598</v>
      </c>
      <c r="AA102" s="7">
        <v>-514807</v>
      </c>
      <c r="AB102" s="7">
        <v>-59489</v>
      </c>
      <c r="AC102" s="7">
        <v>-77010</v>
      </c>
      <c r="AD102" s="7">
        <v>287797</v>
      </c>
      <c r="AE102" s="7">
        <v>-4119844</v>
      </c>
      <c r="AF102" s="7">
        <v>-86970</v>
      </c>
      <c r="AG102" s="7">
        <v>-49080</v>
      </c>
      <c r="AH102" s="7">
        <v>112538</v>
      </c>
      <c r="AI102" s="7">
        <v>644127</v>
      </c>
      <c r="AJ102" s="7">
        <v>191630</v>
      </c>
      <c r="AK102" s="7">
        <v>69571</v>
      </c>
      <c r="AL102" s="7">
        <v>-2008992</v>
      </c>
      <c r="AM102" s="7">
        <v>991767</v>
      </c>
      <c r="AN102" s="3" t="s">
        <v>216</v>
      </c>
    </row>
    <row r="103" spans="1:40" x14ac:dyDescent="0.2">
      <c r="A103" s="2" t="s">
        <v>41</v>
      </c>
      <c r="B103" s="8">
        <v>0</v>
      </c>
      <c r="C103" s="7">
        <v>0</v>
      </c>
      <c r="D103" s="7">
        <v>0</v>
      </c>
      <c r="E103" s="7">
        <v>0</v>
      </c>
      <c r="F103" s="7">
        <v>-21715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-7916</v>
      </c>
      <c r="N103" s="7">
        <v>0</v>
      </c>
      <c r="O103" s="7">
        <v>0</v>
      </c>
      <c r="P103" s="7">
        <v>-99652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-485955</v>
      </c>
      <c r="AB103" s="7">
        <v>-5693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-2423176</v>
      </c>
      <c r="AM103" s="7">
        <v>-47222</v>
      </c>
      <c r="AN103" s="3" t="s">
        <v>217</v>
      </c>
    </row>
    <row r="104" spans="1:40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</row>
    <row r="105" spans="1:40" x14ac:dyDescent="0.2">
      <c r="A105" s="5" t="s">
        <v>258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5" t="s">
        <v>259</v>
      </c>
    </row>
    <row r="106" spans="1:40" x14ac:dyDescent="0.2">
      <c r="A106" s="1" t="s">
        <v>20</v>
      </c>
      <c r="B106" s="8">
        <v>364821</v>
      </c>
      <c r="C106" s="7">
        <v>7928590</v>
      </c>
      <c r="D106" s="7">
        <v>-802</v>
      </c>
      <c r="E106" s="7">
        <v>-830122</v>
      </c>
      <c r="F106" s="7">
        <v>-61989</v>
      </c>
      <c r="G106" s="7">
        <v>-28788</v>
      </c>
      <c r="H106" s="7">
        <v>-252989</v>
      </c>
      <c r="I106" s="7">
        <v>674303</v>
      </c>
      <c r="J106" s="7">
        <v>347</v>
      </c>
      <c r="K106" s="7">
        <v>-41522</v>
      </c>
      <c r="L106" s="7">
        <v>521843</v>
      </c>
      <c r="M106" s="7">
        <v>-552663</v>
      </c>
      <c r="N106" s="7">
        <v>2080991</v>
      </c>
      <c r="O106" s="7">
        <v>976858</v>
      </c>
      <c r="P106" s="7">
        <v>-408126</v>
      </c>
      <c r="Q106" s="7">
        <v>-3543</v>
      </c>
      <c r="R106" s="7">
        <v>796999</v>
      </c>
      <c r="S106" s="7">
        <v>-38712</v>
      </c>
      <c r="T106" s="7">
        <v>200784</v>
      </c>
      <c r="U106" s="7">
        <v>-554958</v>
      </c>
      <c r="V106" s="7">
        <v>3326078</v>
      </c>
      <c r="W106" s="7">
        <v>-73568</v>
      </c>
      <c r="X106" s="7">
        <v>74398</v>
      </c>
      <c r="Y106" s="7">
        <v>0</v>
      </c>
      <c r="Z106" s="7">
        <v>-184431</v>
      </c>
      <c r="AA106" s="7">
        <v>1660054</v>
      </c>
      <c r="AB106" s="7">
        <v>-885360</v>
      </c>
      <c r="AC106" s="7">
        <v>-148499</v>
      </c>
      <c r="AD106" s="7">
        <v>83865</v>
      </c>
      <c r="AE106" s="7">
        <v>4731020</v>
      </c>
      <c r="AF106" s="7">
        <v>-125455</v>
      </c>
      <c r="AG106" s="7">
        <v>-142366</v>
      </c>
      <c r="AH106" s="7">
        <v>154676</v>
      </c>
      <c r="AI106" s="7">
        <v>995752</v>
      </c>
      <c r="AJ106" s="7">
        <v>-257946</v>
      </c>
      <c r="AK106" s="7">
        <v>187081</v>
      </c>
      <c r="AL106" s="7">
        <v>11707670</v>
      </c>
      <c r="AM106" s="7">
        <v>2712559</v>
      </c>
      <c r="AN106" s="3" t="s">
        <v>128</v>
      </c>
    </row>
    <row r="107" spans="1:40" x14ac:dyDescent="0.2">
      <c r="A107" s="1" t="s">
        <v>21</v>
      </c>
      <c r="B107" s="8">
        <v>-212212</v>
      </c>
      <c r="C107" s="7">
        <v>61801</v>
      </c>
      <c r="D107" s="7">
        <v>59932</v>
      </c>
      <c r="E107" s="7">
        <v>0</v>
      </c>
      <c r="F107" s="7">
        <v>-52697</v>
      </c>
      <c r="G107" s="7">
        <v>5539</v>
      </c>
      <c r="H107" s="7">
        <v>-2349</v>
      </c>
      <c r="I107" s="7">
        <v>994144</v>
      </c>
      <c r="J107" s="7">
        <v>0</v>
      </c>
      <c r="K107" s="7">
        <v>-700</v>
      </c>
      <c r="L107" s="7">
        <v>-594653</v>
      </c>
      <c r="M107" s="7">
        <v>-2417</v>
      </c>
      <c r="N107" s="7">
        <v>-2360477</v>
      </c>
      <c r="O107" s="7">
        <v>-74862</v>
      </c>
      <c r="P107" s="7">
        <v>1049266</v>
      </c>
      <c r="Q107" s="7">
        <v>3543</v>
      </c>
      <c r="R107" s="7">
        <v>-762870</v>
      </c>
      <c r="S107" s="7">
        <v>0</v>
      </c>
      <c r="T107" s="7">
        <v>228178</v>
      </c>
      <c r="U107" s="7">
        <v>4302708</v>
      </c>
      <c r="V107" s="7">
        <v>-3797837</v>
      </c>
      <c r="W107" s="7">
        <v>4642</v>
      </c>
      <c r="X107" s="7">
        <v>-79780</v>
      </c>
      <c r="Y107" s="7">
        <v>0</v>
      </c>
      <c r="Z107" s="7">
        <v>-227571</v>
      </c>
      <c r="AA107" s="7">
        <v>-2471374</v>
      </c>
      <c r="AB107" s="7">
        <v>4291317</v>
      </c>
      <c r="AC107" s="7">
        <v>152110</v>
      </c>
      <c r="AD107" s="7">
        <v>-75778</v>
      </c>
      <c r="AE107" s="7">
        <v>-1479977</v>
      </c>
      <c r="AF107" s="7">
        <v>157561</v>
      </c>
      <c r="AG107" s="7">
        <v>124355</v>
      </c>
      <c r="AH107" s="7">
        <v>650500</v>
      </c>
      <c r="AI107" s="7">
        <v>-536689</v>
      </c>
      <c r="AJ107" s="7">
        <v>3373</v>
      </c>
      <c r="AK107" s="7">
        <v>0</v>
      </c>
      <c r="AL107" s="7">
        <v>-3789620</v>
      </c>
      <c r="AM107" s="7">
        <v>841592</v>
      </c>
      <c r="AN107" s="3" t="s">
        <v>129</v>
      </c>
    </row>
    <row r="108" spans="1:40" x14ac:dyDescent="0.2">
      <c r="A108" s="1" t="s">
        <v>22</v>
      </c>
      <c r="B108" s="8">
        <v>-187887</v>
      </c>
      <c r="C108" s="7">
        <v>-7169747</v>
      </c>
      <c r="D108" s="7">
        <v>-77223</v>
      </c>
      <c r="E108" s="7">
        <v>0</v>
      </c>
      <c r="F108" s="7">
        <v>-46983</v>
      </c>
      <c r="G108" s="7">
        <v>0</v>
      </c>
      <c r="H108" s="7">
        <v>0</v>
      </c>
      <c r="I108" s="7">
        <v>1996418</v>
      </c>
      <c r="J108" s="7">
        <v>0</v>
      </c>
      <c r="K108" s="7">
        <v>34422</v>
      </c>
      <c r="L108" s="7">
        <v>-6630</v>
      </c>
      <c r="M108" s="7">
        <v>392454</v>
      </c>
      <c r="N108" s="7">
        <v>0</v>
      </c>
      <c r="O108" s="7">
        <v>-888028</v>
      </c>
      <c r="P108" s="7">
        <v>-919702</v>
      </c>
      <c r="Q108" s="7">
        <v>0</v>
      </c>
      <c r="R108" s="7">
        <v>-41101</v>
      </c>
      <c r="S108" s="7">
        <v>0</v>
      </c>
      <c r="T108" s="7">
        <v>-6263</v>
      </c>
      <c r="U108" s="7">
        <v>-3010270</v>
      </c>
      <c r="V108" s="7">
        <v>384497</v>
      </c>
      <c r="W108" s="7">
        <v>0</v>
      </c>
      <c r="X108" s="7">
        <v>6195</v>
      </c>
      <c r="Y108" s="7">
        <v>0</v>
      </c>
      <c r="Z108" s="7">
        <v>-637930</v>
      </c>
      <c r="AA108" s="7">
        <v>2813020</v>
      </c>
      <c r="AB108" s="7">
        <v>-3596869</v>
      </c>
      <c r="AC108" s="7">
        <v>0</v>
      </c>
      <c r="AD108" s="7">
        <v>897330</v>
      </c>
      <c r="AE108" s="7">
        <v>-2874743</v>
      </c>
      <c r="AF108" s="7">
        <v>0</v>
      </c>
      <c r="AG108" s="7">
        <v>0</v>
      </c>
      <c r="AH108" s="7">
        <v>-345556</v>
      </c>
      <c r="AI108" s="7">
        <v>0</v>
      </c>
      <c r="AJ108" s="7">
        <v>-44548</v>
      </c>
      <c r="AK108" s="7">
        <v>-70000</v>
      </c>
      <c r="AL108" s="7">
        <v>-7529608</v>
      </c>
      <c r="AM108" s="7">
        <v>-3931734</v>
      </c>
      <c r="AN108" s="3" t="s">
        <v>130</v>
      </c>
    </row>
    <row r="109" spans="1:40" x14ac:dyDescent="0.2">
      <c r="A109" s="1" t="s">
        <v>23</v>
      </c>
      <c r="B109" s="8">
        <v>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-953725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3" t="s">
        <v>131</v>
      </c>
    </row>
    <row r="110" spans="1:40" x14ac:dyDescent="0.2">
      <c r="A110" s="1" t="s">
        <v>24</v>
      </c>
      <c r="B110" s="8">
        <v>84634</v>
      </c>
      <c r="C110" s="7">
        <v>4763576</v>
      </c>
      <c r="D110" s="7">
        <v>26951</v>
      </c>
      <c r="E110" s="7">
        <v>1085191</v>
      </c>
      <c r="F110" s="7">
        <v>238482</v>
      </c>
      <c r="G110" s="7">
        <v>61194</v>
      </c>
      <c r="H110" s="7">
        <v>3773706</v>
      </c>
      <c r="I110" s="7">
        <v>-2485978</v>
      </c>
      <c r="J110" s="7">
        <v>1889</v>
      </c>
      <c r="K110" s="7">
        <v>16183</v>
      </c>
      <c r="L110" s="7">
        <v>241571</v>
      </c>
      <c r="M110" s="7">
        <v>1668958</v>
      </c>
      <c r="N110" s="7">
        <v>8010531</v>
      </c>
      <c r="O110" s="7">
        <v>117</v>
      </c>
      <c r="P110" s="7">
        <v>372901</v>
      </c>
      <c r="Q110" s="7">
        <v>0</v>
      </c>
      <c r="R110" s="7">
        <v>182156</v>
      </c>
      <c r="S110" s="7">
        <v>478132</v>
      </c>
      <c r="T110" s="7">
        <v>670755</v>
      </c>
      <c r="U110" s="7">
        <v>3539</v>
      </c>
      <c r="V110" s="7">
        <v>239670</v>
      </c>
      <c r="W110" s="7">
        <v>237006</v>
      </c>
      <c r="X110" s="7">
        <v>11845</v>
      </c>
      <c r="Y110" s="7">
        <v>0</v>
      </c>
      <c r="Z110" s="7">
        <v>1334644</v>
      </c>
      <c r="AA110" s="7">
        <v>2129773</v>
      </c>
      <c r="AB110" s="7">
        <v>219431</v>
      </c>
      <c r="AC110" s="7">
        <v>1016</v>
      </c>
      <c r="AD110" s="7">
        <v>990013</v>
      </c>
      <c r="AE110" s="7">
        <v>37611</v>
      </c>
      <c r="AF110" s="7">
        <v>9256</v>
      </c>
      <c r="AG110" s="7">
        <v>708588</v>
      </c>
      <c r="AH110" s="7">
        <v>116064</v>
      </c>
      <c r="AI110" s="7">
        <v>65445</v>
      </c>
      <c r="AJ110" s="7">
        <v>714018</v>
      </c>
      <c r="AK110" s="7">
        <v>404129</v>
      </c>
      <c r="AL110" s="7">
        <v>37797</v>
      </c>
      <c r="AM110" s="7">
        <v>812927</v>
      </c>
      <c r="AN110" s="3" t="s">
        <v>132</v>
      </c>
    </row>
    <row r="111" spans="1:40" x14ac:dyDescent="0.2">
      <c r="A111" s="1" t="s">
        <v>25</v>
      </c>
      <c r="B111" s="8">
        <v>49356</v>
      </c>
      <c r="C111" s="7">
        <v>5584220</v>
      </c>
      <c r="D111" s="7">
        <v>8858</v>
      </c>
      <c r="E111" s="7">
        <v>255069</v>
      </c>
      <c r="F111" s="7">
        <v>76813</v>
      </c>
      <c r="G111" s="7">
        <v>37945</v>
      </c>
      <c r="H111" s="7">
        <v>3518368</v>
      </c>
      <c r="I111" s="7">
        <v>225162</v>
      </c>
      <c r="J111" s="7">
        <v>2236</v>
      </c>
      <c r="K111" s="7">
        <v>8383</v>
      </c>
      <c r="L111" s="7">
        <v>162131</v>
      </c>
      <c r="M111" s="7">
        <v>1506332</v>
      </c>
      <c r="N111" s="7">
        <v>7731045</v>
      </c>
      <c r="O111" s="7">
        <v>14085</v>
      </c>
      <c r="P111" s="7">
        <v>94339</v>
      </c>
      <c r="Q111" s="7">
        <v>0</v>
      </c>
      <c r="R111" s="7">
        <v>175184</v>
      </c>
      <c r="S111" s="7">
        <v>439420</v>
      </c>
      <c r="T111" s="7">
        <v>1093454</v>
      </c>
      <c r="U111" s="7">
        <v>741019</v>
      </c>
      <c r="V111" s="7">
        <v>152408</v>
      </c>
      <c r="W111" s="7">
        <v>168080</v>
      </c>
      <c r="X111" s="7">
        <v>12658</v>
      </c>
      <c r="Y111" s="7">
        <v>0</v>
      </c>
      <c r="Z111" s="7">
        <v>284712</v>
      </c>
      <c r="AA111" s="7">
        <v>4131473</v>
      </c>
      <c r="AB111" s="7">
        <v>28519</v>
      </c>
      <c r="AC111" s="7">
        <v>4627</v>
      </c>
      <c r="AD111" s="7">
        <v>1895430</v>
      </c>
      <c r="AE111" s="7">
        <v>413911</v>
      </c>
      <c r="AF111" s="7">
        <v>41362</v>
      </c>
      <c r="AG111" s="7">
        <v>690577</v>
      </c>
      <c r="AH111" s="7">
        <v>575684</v>
      </c>
      <c r="AI111" s="7">
        <v>524508</v>
      </c>
      <c r="AJ111" s="7">
        <v>414897</v>
      </c>
      <c r="AK111" s="7">
        <v>521210</v>
      </c>
      <c r="AL111" s="7">
        <v>426239</v>
      </c>
      <c r="AM111" s="7">
        <v>435344</v>
      </c>
      <c r="AN111" s="3" t="s">
        <v>133</v>
      </c>
    </row>
    <row r="112" spans="1:40" x14ac:dyDescent="0.2">
      <c r="A112" s="39"/>
      <c r="AN112" s="40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0E755-A27A-48B9-8964-DD4CCD688A6E}">
  <dimension ref="B3:CC36"/>
  <sheetViews>
    <sheetView workbookViewId="0"/>
  </sheetViews>
  <sheetFormatPr defaultRowHeight="12.75" x14ac:dyDescent="0.2"/>
  <cols>
    <col min="2" max="2" width="43.7109375" bestFit="1" customWidth="1"/>
    <col min="3" max="40" width="15.7109375" customWidth="1"/>
    <col min="41" max="41" width="34.5703125" bestFit="1" customWidth="1"/>
    <col min="42" max="42" width="26.5703125" bestFit="1" customWidth="1"/>
    <col min="49" max="49" width="11.140625" bestFit="1" customWidth="1"/>
  </cols>
  <sheetData>
    <row r="3" spans="2:81" ht="38.25" x14ac:dyDescent="0.2">
      <c r="B3" s="10"/>
      <c r="C3" s="6" t="s">
        <v>219</v>
      </c>
      <c r="D3" s="6" t="s">
        <v>220</v>
      </c>
      <c r="E3" s="6" t="s">
        <v>221</v>
      </c>
      <c r="F3" s="6" t="s">
        <v>222</v>
      </c>
      <c r="G3" s="6" t="s">
        <v>223</v>
      </c>
      <c r="H3" s="6" t="s">
        <v>224</v>
      </c>
      <c r="I3" s="6" t="s">
        <v>225</v>
      </c>
      <c r="J3" s="6" t="s">
        <v>226</v>
      </c>
      <c r="K3" s="6" t="s">
        <v>227</v>
      </c>
      <c r="L3" s="6" t="s">
        <v>228</v>
      </c>
      <c r="M3" s="6" t="s">
        <v>229</v>
      </c>
      <c r="N3" s="6" t="s">
        <v>230</v>
      </c>
      <c r="O3" s="6" t="s">
        <v>231</v>
      </c>
      <c r="P3" s="6" t="s">
        <v>232</v>
      </c>
      <c r="Q3" s="6" t="s">
        <v>233</v>
      </c>
      <c r="R3" s="6" t="s">
        <v>234</v>
      </c>
      <c r="S3" s="6" t="s">
        <v>218</v>
      </c>
      <c r="T3" s="6" t="s">
        <v>235</v>
      </c>
      <c r="U3" s="6" t="s">
        <v>236</v>
      </c>
      <c r="V3" s="6" t="s">
        <v>237</v>
      </c>
      <c r="W3" s="6" t="s">
        <v>238</v>
      </c>
      <c r="X3" s="6" t="s">
        <v>239</v>
      </c>
      <c r="Y3" s="6" t="s">
        <v>240</v>
      </c>
      <c r="Z3" s="6" t="s">
        <v>241</v>
      </c>
      <c r="AA3" s="6" t="s">
        <v>242</v>
      </c>
      <c r="AB3" s="6" t="s">
        <v>243</v>
      </c>
      <c r="AC3" s="6" t="s">
        <v>244</v>
      </c>
      <c r="AD3" s="6" t="s">
        <v>245</v>
      </c>
      <c r="AE3" s="6" t="s">
        <v>246</v>
      </c>
      <c r="AF3" s="6" t="s">
        <v>247</v>
      </c>
      <c r="AG3" s="6" t="s">
        <v>248</v>
      </c>
      <c r="AH3" s="6" t="s">
        <v>249</v>
      </c>
      <c r="AI3" s="6" t="s">
        <v>250</v>
      </c>
      <c r="AJ3" s="6" t="s">
        <v>254</v>
      </c>
      <c r="AK3" s="6" t="s">
        <v>251</v>
      </c>
      <c r="AL3" s="6" t="s">
        <v>252</v>
      </c>
      <c r="AM3" s="6" t="s">
        <v>255</v>
      </c>
      <c r="AN3" s="6" t="s">
        <v>253</v>
      </c>
      <c r="AO3" s="10"/>
    </row>
    <row r="4" spans="2:81" ht="89.25" x14ac:dyDescent="0.2">
      <c r="B4" s="11" t="s">
        <v>262</v>
      </c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 t="s">
        <v>9</v>
      </c>
      <c r="M4" s="6" t="s">
        <v>10</v>
      </c>
      <c r="N4" s="6" t="s">
        <v>11</v>
      </c>
      <c r="O4" s="6" t="s">
        <v>12</v>
      </c>
      <c r="P4" s="6" t="s">
        <v>13</v>
      </c>
      <c r="Q4" s="6" t="s">
        <v>14</v>
      </c>
      <c r="R4" s="6" t="s">
        <v>15</v>
      </c>
      <c r="S4" s="6" t="s">
        <v>16</v>
      </c>
      <c r="T4" s="6" t="s">
        <v>17</v>
      </c>
      <c r="U4" s="6" t="s">
        <v>18</v>
      </c>
      <c r="V4" s="6" t="s">
        <v>19</v>
      </c>
      <c r="W4" s="6" t="s">
        <v>110</v>
      </c>
      <c r="X4" s="6" t="s">
        <v>111</v>
      </c>
      <c r="Y4" s="6" t="s">
        <v>112</v>
      </c>
      <c r="Z4" s="6" t="s">
        <v>113</v>
      </c>
      <c r="AA4" s="6" t="s">
        <v>114</v>
      </c>
      <c r="AB4" s="6" t="s">
        <v>115</v>
      </c>
      <c r="AC4" s="6" t="s">
        <v>116</v>
      </c>
      <c r="AD4" s="6" t="s">
        <v>117</v>
      </c>
      <c r="AE4" s="6" t="s">
        <v>118</v>
      </c>
      <c r="AF4" s="6" t="s">
        <v>119</v>
      </c>
      <c r="AG4" s="6" t="s">
        <v>120</v>
      </c>
      <c r="AH4" s="6" t="s">
        <v>121</v>
      </c>
      <c r="AI4" s="6" t="s">
        <v>122</v>
      </c>
      <c r="AJ4" s="6" t="s">
        <v>123</v>
      </c>
      <c r="AK4" s="6" t="s">
        <v>124</v>
      </c>
      <c r="AL4" s="6" t="s">
        <v>315</v>
      </c>
      <c r="AM4" s="6" t="s">
        <v>126</v>
      </c>
      <c r="AN4" s="6" t="s">
        <v>127</v>
      </c>
      <c r="AO4" s="11" t="s">
        <v>285</v>
      </c>
    </row>
    <row r="5" spans="2:81" ht="15" x14ac:dyDescent="0.2">
      <c r="B5" s="12"/>
      <c r="C5" s="6">
        <v>131076</v>
      </c>
      <c r="D5" s="6">
        <v>131019</v>
      </c>
      <c r="E5" s="6">
        <v>131011</v>
      </c>
      <c r="F5" s="6">
        <v>131234</v>
      </c>
      <c r="G5" s="6">
        <v>131218</v>
      </c>
      <c r="H5" s="6">
        <v>131239</v>
      </c>
      <c r="I5" s="6">
        <v>131241</v>
      </c>
      <c r="J5" s="6">
        <v>131237</v>
      </c>
      <c r="K5" s="6">
        <v>131236</v>
      </c>
      <c r="L5" s="6">
        <v>131225</v>
      </c>
      <c r="M5" s="6">
        <v>131217</v>
      </c>
      <c r="N5" s="6">
        <v>131017</v>
      </c>
      <c r="O5" s="6">
        <v>131229</v>
      </c>
      <c r="P5" s="6">
        <v>131240</v>
      </c>
      <c r="Q5" s="6">
        <v>131087</v>
      </c>
      <c r="R5" s="6">
        <v>131027</v>
      </c>
      <c r="S5" s="6">
        <v>131077</v>
      </c>
      <c r="T5" s="6">
        <v>131086</v>
      </c>
      <c r="U5" s="6">
        <v>131101</v>
      </c>
      <c r="V5" s="6">
        <v>131073</v>
      </c>
      <c r="W5" s="6">
        <v>141106</v>
      </c>
      <c r="X5" s="6">
        <v>141202</v>
      </c>
      <c r="Y5" s="6">
        <v>131265</v>
      </c>
      <c r="Z5" s="6">
        <v>131287</v>
      </c>
      <c r="AA5" s="6">
        <v>131285</v>
      </c>
      <c r="AB5" s="6">
        <v>131281</v>
      </c>
      <c r="AC5" s="6">
        <v>141003</v>
      </c>
      <c r="AD5" s="6">
        <v>131247</v>
      </c>
      <c r="AE5" s="6">
        <v>141036</v>
      </c>
      <c r="AF5" s="6">
        <v>131255</v>
      </c>
      <c r="AG5" s="6">
        <v>131246</v>
      </c>
      <c r="AH5" s="6">
        <v>131253</v>
      </c>
      <c r="AI5" s="6">
        <v>131284</v>
      </c>
      <c r="AJ5" s="6">
        <v>141015</v>
      </c>
      <c r="AK5" s="6">
        <v>131245</v>
      </c>
      <c r="AL5" s="6">
        <v>141081</v>
      </c>
      <c r="AM5" s="6">
        <v>131278</v>
      </c>
      <c r="AN5" s="6">
        <v>131270</v>
      </c>
      <c r="AO5" s="12"/>
    </row>
    <row r="6" spans="2:81" x14ac:dyDescent="0.2">
      <c r="B6" s="27" t="s">
        <v>263</v>
      </c>
      <c r="C6" s="38">
        <v>1</v>
      </c>
      <c r="D6" s="38">
        <v>1</v>
      </c>
      <c r="E6" s="38">
        <v>1</v>
      </c>
      <c r="F6" s="38">
        <v>1</v>
      </c>
      <c r="G6" s="38">
        <v>1</v>
      </c>
      <c r="H6" s="38">
        <v>1</v>
      </c>
      <c r="I6" s="38">
        <v>1</v>
      </c>
      <c r="J6" s="38">
        <v>1</v>
      </c>
      <c r="K6" s="38">
        <v>1</v>
      </c>
      <c r="L6" s="38">
        <v>1</v>
      </c>
      <c r="M6" s="38">
        <v>1</v>
      </c>
      <c r="N6" s="38">
        <v>1</v>
      </c>
      <c r="O6" s="38">
        <v>1</v>
      </c>
      <c r="P6" s="38">
        <v>1</v>
      </c>
      <c r="Q6" s="38">
        <v>1</v>
      </c>
      <c r="R6" s="38">
        <v>1</v>
      </c>
      <c r="S6" s="38">
        <v>1</v>
      </c>
      <c r="T6" s="38">
        <v>1</v>
      </c>
      <c r="U6" s="38">
        <v>1</v>
      </c>
      <c r="V6" s="38">
        <v>1</v>
      </c>
      <c r="W6" s="38">
        <v>1</v>
      </c>
      <c r="X6" s="38">
        <v>1</v>
      </c>
      <c r="Y6" s="38">
        <v>1</v>
      </c>
      <c r="Z6" s="38">
        <v>1</v>
      </c>
      <c r="AA6" s="38">
        <v>1</v>
      </c>
      <c r="AB6" s="38">
        <v>1</v>
      </c>
      <c r="AC6" s="38">
        <v>1</v>
      </c>
      <c r="AD6" s="38">
        <v>1</v>
      </c>
      <c r="AE6" s="38">
        <v>1</v>
      </c>
      <c r="AF6" s="38">
        <v>1</v>
      </c>
      <c r="AG6" s="38">
        <v>1</v>
      </c>
      <c r="AH6" s="38">
        <v>1</v>
      </c>
      <c r="AI6" s="38">
        <v>1</v>
      </c>
      <c r="AJ6" s="38">
        <v>1</v>
      </c>
      <c r="AK6" s="38">
        <v>1</v>
      </c>
      <c r="AL6" s="38">
        <v>1</v>
      </c>
      <c r="AM6" s="38">
        <v>1</v>
      </c>
      <c r="AN6" s="38">
        <v>1</v>
      </c>
      <c r="AO6" s="28" t="s">
        <v>286</v>
      </c>
    </row>
    <row r="7" spans="2:81" x14ac:dyDescent="0.2">
      <c r="B7" s="27" t="s">
        <v>264</v>
      </c>
      <c r="C7" s="42">
        <v>0.37</v>
      </c>
      <c r="D7" s="42">
        <v>0.28999999999999998</v>
      </c>
      <c r="E7" s="42">
        <v>1.71</v>
      </c>
      <c r="F7" s="42">
        <v>0.76</v>
      </c>
      <c r="G7" s="42">
        <v>0.97</v>
      </c>
      <c r="H7" s="42">
        <v>0.16</v>
      </c>
      <c r="I7" s="42">
        <v>0.74</v>
      </c>
      <c r="J7" s="42" t="s">
        <v>317</v>
      </c>
      <c r="K7" s="42">
        <v>0.39</v>
      </c>
      <c r="L7" s="42">
        <v>0.35</v>
      </c>
      <c r="M7" s="42" t="s">
        <v>304</v>
      </c>
      <c r="N7" s="42">
        <v>0.31</v>
      </c>
      <c r="O7" s="42">
        <v>0.53</v>
      </c>
      <c r="P7" s="42">
        <v>3.16</v>
      </c>
      <c r="Q7" s="42">
        <v>0.71</v>
      </c>
      <c r="R7" s="42" t="s">
        <v>304</v>
      </c>
      <c r="S7" s="42">
        <v>0.83</v>
      </c>
      <c r="T7" s="42">
        <v>0.8</v>
      </c>
      <c r="U7" s="42">
        <v>0.69</v>
      </c>
      <c r="V7" s="42">
        <v>1.84</v>
      </c>
      <c r="W7" s="42">
        <v>0.62</v>
      </c>
      <c r="X7" s="42" t="s">
        <v>304</v>
      </c>
      <c r="Y7" s="42">
        <v>1.06</v>
      </c>
      <c r="Z7" s="42">
        <v>0.37</v>
      </c>
      <c r="AA7" s="42">
        <v>0.78</v>
      </c>
      <c r="AB7" s="42">
        <v>0.15</v>
      </c>
      <c r="AC7" s="42">
        <v>1.1000000000000001</v>
      </c>
      <c r="AD7" s="42">
        <v>0.48</v>
      </c>
      <c r="AE7" s="42">
        <v>0.65</v>
      </c>
      <c r="AF7" s="42">
        <v>0.56000000000000005</v>
      </c>
      <c r="AG7" s="42">
        <v>0.26</v>
      </c>
      <c r="AH7" s="42">
        <v>0.3</v>
      </c>
      <c r="AI7" s="42">
        <v>0.96</v>
      </c>
      <c r="AJ7" s="42" t="s">
        <v>304</v>
      </c>
      <c r="AK7" s="42">
        <v>1.67</v>
      </c>
      <c r="AL7" s="42" t="s">
        <v>304</v>
      </c>
      <c r="AM7" s="42">
        <v>0.77</v>
      </c>
      <c r="AN7" s="42">
        <v>0.46</v>
      </c>
      <c r="AO7" s="29" t="s">
        <v>287</v>
      </c>
    </row>
    <row r="8" spans="2:81" x14ac:dyDescent="0.2">
      <c r="B8" s="27" t="s">
        <v>265</v>
      </c>
      <c r="C8" s="16">
        <v>21691548.73</v>
      </c>
      <c r="D8" s="16">
        <v>3784033.1</v>
      </c>
      <c r="E8" s="16">
        <v>11531475.83</v>
      </c>
      <c r="F8" s="16">
        <v>1217353.67</v>
      </c>
      <c r="G8" s="16">
        <v>1963095.64</v>
      </c>
      <c r="H8" s="16">
        <v>5252419.88</v>
      </c>
      <c r="I8" s="16">
        <v>2011529.44</v>
      </c>
      <c r="J8" s="16">
        <v>112094.47</v>
      </c>
      <c r="K8" s="16">
        <v>1938195.7</v>
      </c>
      <c r="L8" s="16">
        <v>223431.4</v>
      </c>
      <c r="M8" s="16" t="s">
        <v>304</v>
      </c>
      <c r="N8" s="16">
        <v>5067733.99</v>
      </c>
      <c r="O8" s="16">
        <v>3204653.79</v>
      </c>
      <c r="P8" s="16">
        <v>18615097.370000001</v>
      </c>
      <c r="Q8" s="16">
        <v>1671434.32</v>
      </c>
      <c r="R8" s="16" t="s">
        <v>304</v>
      </c>
      <c r="S8" s="16">
        <v>9918857.9100000001</v>
      </c>
      <c r="T8" s="16">
        <v>157380.12</v>
      </c>
      <c r="U8" s="16">
        <v>138442.9</v>
      </c>
      <c r="V8" s="16">
        <v>52906334.149999999</v>
      </c>
      <c r="W8" s="16">
        <v>11632138.470000001</v>
      </c>
      <c r="X8" s="16" t="s">
        <v>304</v>
      </c>
      <c r="Y8" s="16">
        <v>4951586.8499999996</v>
      </c>
      <c r="Z8" s="16">
        <v>1946471.42</v>
      </c>
      <c r="AA8" s="16">
        <v>1745523.54</v>
      </c>
      <c r="AB8" s="16">
        <v>309755.45</v>
      </c>
      <c r="AC8" s="16">
        <v>3705430.36</v>
      </c>
      <c r="AD8" s="16">
        <v>7010138.7400000002</v>
      </c>
      <c r="AE8" s="16">
        <v>29982372.890000001</v>
      </c>
      <c r="AF8" s="16">
        <v>3106525.35</v>
      </c>
      <c r="AG8" s="16">
        <v>10446476.43</v>
      </c>
      <c r="AH8" s="16">
        <v>7005.18</v>
      </c>
      <c r="AI8" s="16">
        <v>172553.67</v>
      </c>
      <c r="AJ8" s="16" t="s">
        <v>304</v>
      </c>
      <c r="AK8" s="16">
        <v>209091.44</v>
      </c>
      <c r="AL8" s="16" t="s">
        <v>304</v>
      </c>
      <c r="AM8" s="16">
        <v>3409427.06</v>
      </c>
      <c r="AN8" s="16">
        <v>4553687.4000000004</v>
      </c>
      <c r="AO8" s="29" t="s">
        <v>288</v>
      </c>
    </row>
    <row r="9" spans="2:81" x14ac:dyDescent="0.2">
      <c r="B9" s="27" t="s">
        <v>266</v>
      </c>
      <c r="C9" s="16">
        <v>48305508</v>
      </c>
      <c r="D9" s="16">
        <v>11845539</v>
      </c>
      <c r="E9" s="16">
        <v>6355207</v>
      </c>
      <c r="F9" s="16">
        <v>1661783</v>
      </c>
      <c r="G9" s="16">
        <v>1768394</v>
      </c>
      <c r="H9" s="16">
        <v>30652592</v>
      </c>
      <c r="I9" s="16">
        <v>2792173</v>
      </c>
      <c r="J9" s="16">
        <v>861499</v>
      </c>
      <c r="K9" s="16">
        <v>4644812</v>
      </c>
      <c r="L9" s="16">
        <v>585543</v>
      </c>
      <c r="M9" s="16" t="s">
        <v>304</v>
      </c>
      <c r="N9" s="16">
        <v>12882064</v>
      </c>
      <c r="O9" s="16">
        <v>6046982</v>
      </c>
      <c r="P9" s="16">
        <v>6143131</v>
      </c>
      <c r="Q9" s="16">
        <v>2454030</v>
      </c>
      <c r="R9" s="16" t="s">
        <v>304</v>
      </c>
      <c r="S9" s="16">
        <v>10935689</v>
      </c>
      <c r="T9" s="16">
        <v>161084</v>
      </c>
      <c r="U9" s="16">
        <v>194891</v>
      </c>
      <c r="V9" s="16">
        <v>32219174</v>
      </c>
      <c r="W9" s="16">
        <v>19517265</v>
      </c>
      <c r="X9" s="16" t="s">
        <v>304</v>
      </c>
      <c r="Y9" s="16">
        <v>3550949</v>
      </c>
      <c r="Z9" s="16">
        <v>4582420</v>
      </c>
      <c r="AA9" s="16">
        <v>2303885</v>
      </c>
      <c r="AB9" s="16">
        <v>2710113</v>
      </c>
      <c r="AC9" s="16">
        <v>2390560</v>
      </c>
      <c r="AD9" s="16">
        <v>13731625</v>
      </c>
      <c r="AE9" s="16">
        <v>24909438</v>
      </c>
      <c r="AF9" s="16">
        <v>4838628</v>
      </c>
      <c r="AG9" s="16">
        <v>24484732</v>
      </c>
      <c r="AH9" s="16">
        <v>22063</v>
      </c>
      <c r="AI9" s="16">
        <v>150196</v>
      </c>
      <c r="AJ9" s="16" t="s">
        <v>304</v>
      </c>
      <c r="AK9" s="16">
        <v>95405</v>
      </c>
      <c r="AL9" s="16" t="s">
        <v>304</v>
      </c>
      <c r="AM9" s="16">
        <v>4029309</v>
      </c>
      <c r="AN9" s="16">
        <v>8890248</v>
      </c>
      <c r="AO9" s="29" t="s">
        <v>289</v>
      </c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</row>
    <row r="10" spans="2:81" x14ac:dyDescent="0.2">
      <c r="B10" s="27" t="s">
        <v>267</v>
      </c>
      <c r="C10" s="16">
        <v>19987</v>
      </c>
      <c r="D10" s="16">
        <v>4451</v>
      </c>
      <c r="E10" s="16">
        <v>303</v>
      </c>
      <c r="F10" s="16">
        <v>1056</v>
      </c>
      <c r="G10" s="16">
        <v>2193</v>
      </c>
      <c r="H10" s="16">
        <v>5901</v>
      </c>
      <c r="I10" s="16">
        <v>2388</v>
      </c>
      <c r="J10" s="16">
        <v>456</v>
      </c>
      <c r="K10" s="16">
        <v>4879</v>
      </c>
      <c r="L10" s="16">
        <v>794</v>
      </c>
      <c r="M10" s="16" t="s">
        <v>304</v>
      </c>
      <c r="N10" s="16">
        <v>9153</v>
      </c>
      <c r="O10" s="16">
        <v>4076</v>
      </c>
      <c r="P10" s="16">
        <v>709</v>
      </c>
      <c r="Q10" s="16">
        <v>1488</v>
      </c>
      <c r="R10" s="16" t="s">
        <v>304</v>
      </c>
      <c r="S10" s="16">
        <v>13162</v>
      </c>
      <c r="T10" s="16">
        <v>390</v>
      </c>
      <c r="U10" s="16">
        <v>432</v>
      </c>
      <c r="V10" s="16">
        <v>19058</v>
      </c>
      <c r="W10" s="16">
        <v>8491</v>
      </c>
      <c r="X10" s="16" t="s">
        <v>304</v>
      </c>
      <c r="Y10" s="16">
        <v>5738</v>
      </c>
      <c r="Z10" s="16">
        <v>4351</v>
      </c>
      <c r="AA10" s="16">
        <v>1164</v>
      </c>
      <c r="AB10" s="16">
        <v>1161</v>
      </c>
      <c r="AC10" s="16">
        <v>6145</v>
      </c>
      <c r="AD10" s="16">
        <v>11062</v>
      </c>
      <c r="AE10" s="16">
        <v>18183</v>
      </c>
      <c r="AF10" s="16">
        <v>2069</v>
      </c>
      <c r="AG10" s="16">
        <v>8756</v>
      </c>
      <c r="AH10" s="16">
        <v>53</v>
      </c>
      <c r="AI10" s="16">
        <v>162</v>
      </c>
      <c r="AJ10" s="16" t="s">
        <v>304</v>
      </c>
      <c r="AK10" s="16">
        <v>690</v>
      </c>
      <c r="AL10" s="16" t="s">
        <v>304</v>
      </c>
      <c r="AM10" s="16">
        <v>3416</v>
      </c>
      <c r="AN10" s="16">
        <v>4480</v>
      </c>
      <c r="AO10" s="29" t="s">
        <v>290</v>
      </c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</row>
    <row r="11" spans="2:81" x14ac:dyDescent="0.2">
      <c r="B11" s="27" t="s">
        <v>268</v>
      </c>
      <c r="C11" s="16">
        <v>10000000</v>
      </c>
      <c r="D11" s="16">
        <v>93000000</v>
      </c>
      <c r="E11" s="16">
        <v>1200000</v>
      </c>
      <c r="F11" s="16">
        <v>6000000</v>
      </c>
      <c r="G11" s="16">
        <v>9996082</v>
      </c>
      <c r="H11" s="16">
        <v>86840292</v>
      </c>
      <c r="I11" s="16">
        <v>6000000</v>
      </c>
      <c r="J11" s="16">
        <v>10000000</v>
      </c>
      <c r="K11" s="16">
        <v>4486627</v>
      </c>
      <c r="L11" s="16">
        <v>3000000</v>
      </c>
      <c r="M11" s="16">
        <v>30000000</v>
      </c>
      <c r="N11" s="16">
        <v>46967755</v>
      </c>
      <c r="O11" s="16">
        <v>34500000</v>
      </c>
      <c r="P11" s="16">
        <v>9500000</v>
      </c>
      <c r="Q11" s="16">
        <v>49625545</v>
      </c>
      <c r="R11" s="16">
        <v>11000000</v>
      </c>
      <c r="S11" s="16">
        <v>8100000</v>
      </c>
      <c r="T11" s="16">
        <v>1440000</v>
      </c>
      <c r="U11" s="16">
        <v>6000000</v>
      </c>
      <c r="V11" s="16">
        <v>42065129</v>
      </c>
      <c r="W11" s="16">
        <v>22278900</v>
      </c>
      <c r="X11" s="16">
        <v>572509</v>
      </c>
      <c r="Y11" s="16">
        <v>2300000</v>
      </c>
      <c r="Z11" s="16">
        <v>2345171</v>
      </c>
      <c r="AA11" s="16">
        <v>6180371</v>
      </c>
      <c r="AB11" s="16">
        <v>30000000</v>
      </c>
      <c r="AC11" s="16">
        <v>3551982</v>
      </c>
      <c r="AD11" s="16">
        <v>3000000</v>
      </c>
      <c r="AE11" s="16">
        <v>10000000</v>
      </c>
      <c r="AF11" s="16">
        <v>40000000</v>
      </c>
      <c r="AG11" s="16">
        <v>12000000</v>
      </c>
      <c r="AH11" s="16">
        <v>10000000</v>
      </c>
      <c r="AI11" s="16">
        <v>12240000</v>
      </c>
      <c r="AJ11" s="16">
        <v>3750000</v>
      </c>
      <c r="AK11" s="16">
        <v>1000000</v>
      </c>
      <c r="AL11" s="16">
        <v>500000</v>
      </c>
      <c r="AM11" s="16">
        <v>10569457</v>
      </c>
      <c r="AN11" s="16">
        <v>29427200</v>
      </c>
      <c r="AO11" s="29" t="s">
        <v>291</v>
      </c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</row>
    <row r="12" spans="2:81" x14ac:dyDescent="0.2">
      <c r="B12" s="27" t="s">
        <v>269</v>
      </c>
      <c r="C12" s="45">
        <v>3700000</v>
      </c>
      <c r="D12" s="45">
        <v>26970000</v>
      </c>
      <c r="E12" s="45">
        <v>2052000</v>
      </c>
      <c r="F12" s="45">
        <v>4560000</v>
      </c>
      <c r="G12" s="45">
        <v>9696199.5399999991</v>
      </c>
      <c r="H12" s="45">
        <v>13894446.720000001</v>
      </c>
      <c r="I12" s="45">
        <v>4440000</v>
      </c>
      <c r="J12" s="45" t="s">
        <v>316</v>
      </c>
      <c r="K12" s="45">
        <v>1749784.53</v>
      </c>
      <c r="L12" s="45">
        <v>1050000</v>
      </c>
      <c r="M12" s="45" t="s">
        <v>304</v>
      </c>
      <c r="N12" s="45">
        <v>14560004.050000001</v>
      </c>
      <c r="O12" s="45">
        <v>18285000</v>
      </c>
      <c r="P12" s="45">
        <v>30020000</v>
      </c>
      <c r="Q12" s="45">
        <v>35234136.949999996</v>
      </c>
      <c r="R12" s="45" t="s">
        <v>304</v>
      </c>
      <c r="S12" s="45">
        <v>6723000</v>
      </c>
      <c r="T12" s="45">
        <v>1152000</v>
      </c>
      <c r="U12" s="45">
        <v>4139999.9999999995</v>
      </c>
      <c r="V12" s="45">
        <v>77399837.359999999</v>
      </c>
      <c r="W12" s="45">
        <v>13812918</v>
      </c>
      <c r="X12" s="45" t="s">
        <v>304</v>
      </c>
      <c r="Y12" s="45">
        <v>2438000</v>
      </c>
      <c r="Z12" s="45">
        <v>867713.27</v>
      </c>
      <c r="AA12" s="45">
        <v>4820689.38</v>
      </c>
      <c r="AB12" s="45">
        <v>4500000</v>
      </c>
      <c r="AC12" s="45">
        <v>3907180.2</v>
      </c>
      <c r="AD12" s="45">
        <v>1440000</v>
      </c>
      <c r="AE12" s="45">
        <v>6500000</v>
      </c>
      <c r="AF12" s="45">
        <v>22400000.000000004</v>
      </c>
      <c r="AG12" s="45">
        <v>3120000</v>
      </c>
      <c r="AH12" s="45">
        <v>3000000</v>
      </c>
      <c r="AI12" s="45">
        <v>11750400</v>
      </c>
      <c r="AJ12" s="45" t="s">
        <v>304</v>
      </c>
      <c r="AK12" s="45">
        <v>1670000</v>
      </c>
      <c r="AL12" s="45" t="s">
        <v>304</v>
      </c>
      <c r="AM12" s="45">
        <v>8138481.8900000006</v>
      </c>
      <c r="AN12" s="45">
        <v>13536512</v>
      </c>
      <c r="AO12" s="29" t="s">
        <v>292</v>
      </c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</row>
    <row r="13" spans="2:81" x14ac:dyDescent="0.2">
      <c r="B13" s="27" t="s">
        <v>270</v>
      </c>
      <c r="C13" s="17">
        <v>44926</v>
      </c>
      <c r="D13" s="17">
        <v>44926</v>
      </c>
      <c r="E13" s="17">
        <v>44926</v>
      </c>
      <c r="F13" s="17">
        <v>44926</v>
      </c>
      <c r="G13" s="17">
        <v>44926</v>
      </c>
      <c r="H13" s="17">
        <v>44926</v>
      </c>
      <c r="I13" s="17">
        <v>44926</v>
      </c>
      <c r="J13" s="17">
        <v>44926</v>
      </c>
      <c r="K13" s="17">
        <v>44926</v>
      </c>
      <c r="L13" s="17">
        <v>44926</v>
      </c>
      <c r="M13" s="17">
        <v>44926</v>
      </c>
      <c r="N13" s="17">
        <v>44926</v>
      </c>
      <c r="O13" s="17">
        <v>44926</v>
      </c>
      <c r="P13" s="17">
        <v>44926</v>
      </c>
      <c r="Q13" s="17">
        <v>44926</v>
      </c>
      <c r="R13" s="17">
        <v>44926</v>
      </c>
      <c r="S13" s="17">
        <v>44926</v>
      </c>
      <c r="T13" s="17">
        <v>44926</v>
      </c>
      <c r="U13" s="17">
        <v>44926</v>
      </c>
      <c r="V13" s="17">
        <v>44926</v>
      </c>
      <c r="W13" s="17">
        <v>44926</v>
      </c>
      <c r="X13" s="17">
        <v>44926</v>
      </c>
      <c r="Y13" s="17">
        <v>44926</v>
      </c>
      <c r="Z13" s="17">
        <v>44926</v>
      </c>
      <c r="AA13" s="17">
        <v>44926</v>
      </c>
      <c r="AB13" s="17">
        <v>44926</v>
      </c>
      <c r="AC13" s="17">
        <v>44926</v>
      </c>
      <c r="AD13" s="17">
        <v>44926</v>
      </c>
      <c r="AE13" s="17">
        <v>44926</v>
      </c>
      <c r="AF13" s="17">
        <v>44926</v>
      </c>
      <c r="AG13" s="17">
        <v>44926</v>
      </c>
      <c r="AH13" s="17">
        <v>44926</v>
      </c>
      <c r="AI13" s="17">
        <v>44926</v>
      </c>
      <c r="AJ13" s="17">
        <v>44926</v>
      </c>
      <c r="AK13" s="17">
        <v>44926</v>
      </c>
      <c r="AL13" s="17">
        <v>44926</v>
      </c>
      <c r="AM13" s="17">
        <v>44926</v>
      </c>
      <c r="AN13" s="17">
        <v>44926</v>
      </c>
      <c r="AO13" s="29" t="s">
        <v>293</v>
      </c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</row>
    <row r="14" spans="2:81" x14ac:dyDescent="0.2"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</row>
    <row r="15" spans="2:81" x14ac:dyDescent="0.2"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</row>
    <row r="16" spans="2:81" ht="15" x14ac:dyDescent="0.2">
      <c r="B16" s="13" t="s">
        <v>271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4" t="s">
        <v>294</v>
      </c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</row>
    <row r="17" spans="2:81" x14ac:dyDescent="0.2">
      <c r="B17" s="24" t="s">
        <v>272</v>
      </c>
      <c r="C17" s="30">
        <f>+C9/C11*100</f>
        <v>483.05508000000003</v>
      </c>
      <c r="D17" s="30">
        <f t="shared" ref="D17:AE17" si="0">+D9/D11*100</f>
        <v>12.737138709677421</v>
      </c>
      <c r="E17" s="30">
        <f t="shared" si="0"/>
        <v>529.60058333333336</v>
      </c>
      <c r="F17" s="30">
        <f t="shared" si="0"/>
        <v>27.696383333333337</v>
      </c>
      <c r="G17" s="30">
        <f t="shared" si="0"/>
        <v>17.690871283368821</v>
      </c>
      <c r="H17" s="30">
        <f t="shared" si="0"/>
        <v>35.297661136376654</v>
      </c>
      <c r="I17" s="30">
        <f t="shared" si="0"/>
        <v>46.536216666666668</v>
      </c>
      <c r="J17" s="30">
        <f t="shared" ref="J17" si="1">+J9/J11*100</f>
        <v>8.6149900000000006</v>
      </c>
      <c r="K17" s="30">
        <f t="shared" si="0"/>
        <v>103.52569981859423</v>
      </c>
      <c r="L17" s="30">
        <f t="shared" si="0"/>
        <v>19.5181</v>
      </c>
      <c r="M17" s="30" t="s">
        <v>304</v>
      </c>
      <c r="N17" s="30">
        <f t="shared" si="0"/>
        <v>27.42746379936618</v>
      </c>
      <c r="O17" s="30">
        <f t="shared" si="0"/>
        <v>17.527484057971016</v>
      </c>
      <c r="P17" s="30">
        <f t="shared" si="0"/>
        <v>64.664536842105264</v>
      </c>
      <c r="Q17" s="30">
        <f t="shared" si="0"/>
        <v>4.9450943057653065</v>
      </c>
      <c r="R17" s="30" t="s">
        <v>304</v>
      </c>
      <c r="S17" s="30">
        <f t="shared" si="0"/>
        <v>135.0085061728395</v>
      </c>
      <c r="T17" s="30">
        <f t="shared" si="0"/>
        <v>11.186388888888889</v>
      </c>
      <c r="U17" s="30">
        <f t="shared" si="0"/>
        <v>3.2481833333333334</v>
      </c>
      <c r="V17" s="30">
        <f t="shared" si="0"/>
        <v>76.593546165043264</v>
      </c>
      <c r="W17" s="30">
        <f t="shared" si="0"/>
        <v>87.604257840378125</v>
      </c>
      <c r="X17" s="30" t="s">
        <v>304</v>
      </c>
      <c r="Y17" s="30">
        <f t="shared" si="0"/>
        <v>154.38908695652174</v>
      </c>
      <c r="Z17" s="30">
        <f t="shared" si="0"/>
        <v>195.39811809032261</v>
      </c>
      <c r="AA17" s="30">
        <f t="shared" si="0"/>
        <v>37.277454702962004</v>
      </c>
      <c r="AB17" s="30">
        <f t="shared" si="0"/>
        <v>9.033710000000001</v>
      </c>
      <c r="AC17" s="30">
        <f t="shared" si="0"/>
        <v>67.302142859958195</v>
      </c>
      <c r="AD17" s="30">
        <f t="shared" si="0"/>
        <v>457.7208333333333</v>
      </c>
      <c r="AE17" s="30">
        <f t="shared" si="0"/>
        <v>249.09438</v>
      </c>
      <c r="AF17" s="30">
        <f>+AF9/AF11*100</f>
        <v>12.09657</v>
      </c>
      <c r="AG17" s="30">
        <f t="shared" ref="AG17:AN17" si="2">+AG9/AG11*100</f>
        <v>204.03943333333333</v>
      </c>
      <c r="AH17" s="30">
        <f t="shared" si="2"/>
        <v>0.22062999999999999</v>
      </c>
      <c r="AI17" s="30">
        <f t="shared" si="2"/>
        <v>1.2270915032679739</v>
      </c>
      <c r="AJ17" s="30" t="s">
        <v>304</v>
      </c>
      <c r="AK17" s="30">
        <f t="shared" si="2"/>
        <v>9.5404999999999998</v>
      </c>
      <c r="AL17" s="30" t="s">
        <v>304</v>
      </c>
      <c r="AM17" s="30">
        <f t="shared" si="2"/>
        <v>38.122194924488554</v>
      </c>
      <c r="AN17" s="30">
        <f t="shared" si="2"/>
        <v>30.210988473249241</v>
      </c>
      <c r="AO17" s="20" t="s">
        <v>295</v>
      </c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</row>
    <row r="18" spans="2:81" x14ac:dyDescent="0.2">
      <c r="B18" s="25" t="s">
        <v>307</v>
      </c>
      <c r="C18" s="31">
        <f>+'Annual Financial Data'!B102/'Financial Ratios'!C11</f>
        <v>-0.20256199999999999</v>
      </c>
      <c r="D18" s="31">
        <f>+'Annual Financial Data'!C102/'Financial Ratios'!D11</f>
        <v>2.3739505376344085E-2</v>
      </c>
      <c r="E18" s="31">
        <f>+'Annual Financial Data'!D102/'Financial Ratios'!E11</f>
        <v>7.1933333333333337E-3</v>
      </c>
      <c r="F18" s="31">
        <f>+'Annual Financial Data'!E102/'Financial Ratios'!F11</f>
        <v>7.6557833333333339E-2</v>
      </c>
      <c r="G18" s="31">
        <f>+'Annual Financial Data'!F102/'Financial Ratios'!G11</f>
        <v>-2.5609433776153497E-2</v>
      </c>
      <c r="H18" s="31">
        <f>+'Annual Financial Data'!G102/'Financial Ratios'!H11</f>
        <v>-2.0602348964925174E-2</v>
      </c>
      <c r="I18" s="31">
        <f>+'Annual Financial Data'!H102/'Financial Ratios'!I11</f>
        <v>1.9920166666666666E-2</v>
      </c>
      <c r="J18" s="31">
        <f>+'Annual Financial Data'!I102/'Financial Ratios'!J11</f>
        <v>-3.2879600000000002E-2</v>
      </c>
      <c r="K18" s="31">
        <f>+'Annual Financial Data'!J102/'Financial Ratios'!K11</f>
        <v>-4.5963259259127181E-3</v>
      </c>
      <c r="L18" s="31">
        <f>+'Annual Financial Data'!K102/'Financial Ratios'!L11</f>
        <v>-2.3310999999999998E-2</v>
      </c>
      <c r="M18" s="31">
        <f>+'Annual Financial Data'!L102/'Financial Ratios'!M11</f>
        <v>1.8094533333333333E-2</v>
      </c>
      <c r="N18" s="31">
        <f>+'Annual Financial Data'!M102/'Financial Ratios'!N11</f>
        <v>-3.4688138702818561E-2</v>
      </c>
      <c r="O18" s="31">
        <f>+'Annual Financial Data'!N102/'Financial Ratios'!O11</f>
        <v>-2.1199681159420291E-2</v>
      </c>
      <c r="P18" s="31">
        <f>+'Annual Financial Data'!O102/'Financial Ratios'!P11</f>
        <v>9.693631578947369E-2</v>
      </c>
      <c r="Q18" s="31">
        <f>+'Annual Financial Data'!P102/'Financial Ratios'!Q11</f>
        <v>-5.6602098777958007E-3</v>
      </c>
      <c r="R18" s="31">
        <f>+'Annual Financial Data'!Q102/'Financial Ratios'!R11</f>
        <v>-2.691090909090909E-2</v>
      </c>
      <c r="S18" s="31">
        <f>+'Annual Financial Data'!R102/'Financial Ratios'!S11</f>
        <v>7.200074074074074E-2</v>
      </c>
      <c r="T18" s="31">
        <f>+'Annual Financial Data'!S102/'Financial Ratios'!T11</f>
        <v>-6.4901388888888883E-2</v>
      </c>
      <c r="U18" s="31">
        <f>+'Annual Financial Data'!T102/'Financial Ratios'!U11</f>
        <v>5.5658833333333331E-2</v>
      </c>
      <c r="V18" s="31">
        <f>+'Annual Financial Data'!U102/'Financial Ratios'!V11</f>
        <v>1.3890483968324452E-2</v>
      </c>
      <c r="W18" s="31">
        <f>+'Annual Financial Data'!V102/'Financial Ratios'!W11</f>
        <v>5.7136573170129587E-2</v>
      </c>
      <c r="X18" s="31">
        <f>+'Annual Financial Data'!W102/'Financial Ratios'!X11</f>
        <v>-0.11816408126335132</v>
      </c>
      <c r="Y18" s="31">
        <f>+'Annual Financial Data'!X102/'Financial Ratios'!Y11</f>
        <v>-1.4335217391304347E-2</v>
      </c>
      <c r="Z18" s="31">
        <f>+'Annual Financial Data'!Y102/'Financial Ratios'!Z11</f>
        <v>-0.1035736839659027</v>
      </c>
      <c r="AA18" s="31">
        <f>+'Annual Financial Data'!Z102/'Financial Ratios'!AA11</f>
        <v>1.2555556939866555E-2</v>
      </c>
      <c r="AB18" s="31">
        <f>+'Annual Financial Data'!AA102/'Financial Ratios'!AB11</f>
        <v>-1.7160233333333334E-2</v>
      </c>
      <c r="AC18" s="31">
        <f>+'Annual Financial Data'!AB102/'Financial Ratios'!AC11</f>
        <v>-1.6748114151479372E-2</v>
      </c>
      <c r="AD18" s="31">
        <f>+'Annual Financial Data'!AC102/'Financial Ratios'!AD11</f>
        <v>-2.5669999999999998E-2</v>
      </c>
      <c r="AE18" s="31">
        <f>+'Annual Financial Data'!AD102/'Financial Ratios'!AE11</f>
        <v>2.8779699999999998E-2</v>
      </c>
      <c r="AF18" s="31">
        <f>+'Annual Financial Data'!AE102/'Financial Ratios'!AF11</f>
        <v>-0.10299609999999999</v>
      </c>
      <c r="AG18" s="31">
        <f>+'Annual Financial Data'!AF102/'Financial Ratios'!AG11</f>
        <v>-7.2474999999999996E-3</v>
      </c>
      <c r="AH18" s="31">
        <f>+'Annual Financial Data'!AG102/'Financial Ratios'!AH11</f>
        <v>-4.908E-3</v>
      </c>
      <c r="AI18" s="31">
        <f>+'Annual Financial Data'!AH102/'Financial Ratios'!AI11</f>
        <v>9.1942810457516337E-3</v>
      </c>
      <c r="AJ18" s="31">
        <f>+'Annual Financial Data'!AI102/'Financial Ratios'!AJ11</f>
        <v>0.17176720000000001</v>
      </c>
      <c r="AK18" s="31">
        <f>+'Annual Financial Data'!AJ102/'Financial Ratios'!AK11</f>
        <v>0.19162999999999999</v>
      </c>
      <c r="AL18" s="31">
        <f>+'Annual Financial Data'!AK102/'Financial Ratios'!AL11</f>
        <v>0.13914199999999999</v>
      </c>
      <c r="AM18" s="31">
        <f>+'Annual Financial Data'!AL102/'Financial Ratios'!AM11</f>
        <v>-0.19007523281470373</v>
      </c>
      <c r="AN18" s="31">
        <f>+'Annual Financial Data'!AM102/'Financial Ratios'!AN11</f>
        <v>3.370239098521096E-2</v>
      </c>
      <c r="AO18" s="21" t="s">
        <v>296</v>
      </c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</row>
    <row r="19" spans="2:81" x14ac:dyDescent="0.2">
      <c r="B19" s="25" t="s">
        <v>273</v>
      </c>
      <c r="C19" s="31">
        <f>+'Annual Financial Data'!B54/'Financial Ratios'!C11</f>
        <v>0.66935279999999997</v>
      </c>
      <c r="D19" s="31">
        <f>+'Annual Financial Data'!C54/'Financial Ratios'!D11</f>
        <v>1.1445058064516129</v>
      </c>
      <c r="E19" s="31">
        <f>+'Annual Financial Data'!D54/'Financial Ratios'!E11</f>
        <v>1.6924533333333334</v>
      </c>
      <c r="F19" s="31">
        <f>+'Annual Financial Data'!E54/'Financial Ratios'!F11</f>
        <v>1.3508018333333334</v>
      </c>
      <c r="G19" s="31">
        <f>+'Annual Financial Data'!F54/'Financial Ratios'!G11</f>
        <v>2.5492652021061852</v>
      </c>
      <c r="H19" s="31">
        <f>+'Annual Financial Data'!G54/'Financial Ratios'!H11</f>
        <v>0.50184550277652218</v>
      </c>
      <c r="I19" s="31">
        <f>+'Annual Financial Data'!H54/'Financial Ratios'!I11</f>
        <v>1.1467468333333333</v>
      </c>
      <c r="J19" s="31">
        <f>+'Annual Financial Data'!I54/'Financial Ratios'!J11</f>
        <v>0.63507199999999997</v>
      </c>
      <c r="K19" s="31">
        <f>+'Annual Financial Data'!J54/'Financial Ratios'!K11</f>
        <v>0.68956077694891948</v>
      </c>
      <c r="L19" s="31">
        <f>+'Annual Financial Data'!K54/'Financial Ratios'!L11</f>
        <v>1.0420160000000001</v>
      </c>
      <c r="M19" s="31">
        <f>+'Annual Financial Data'!L54/'Financial Ratios'!M11</f>
        <v>1.2559010666666666</v>
      </c>
      <c r="N19" s="31">
        <f>+'Annual Financial Data'!M54/'Financial Ratios'!N11</f>
        <v>0.65478166882790123</v>
      </c>
      <c r="O19" s="31">
        <f>+'Annual Financial Data'!N54/'Financial Ratios'!O11</f>
        <v>1.0273679420289854</v>
      </c>
      <c r="P19" s="31">
        <f>+'Annual Financial Data'!O54/'Financial Ratios'!P11</f>
        <v>0.8939829473684211</v>
      </c>
      <c r="Q19" s="31">
        <f>+'Annual Financial Data'!P54/'Financial Ratios'!Q11</f>
        <v>0.51792589884907059</v>
      </c>
      <c r="R19" s="31">
        <f>+'Annual Financial Data'!Q54/'Financial Ratios'!R11</f>
        <v>0.18681545454545453</v>
      </c>
      <c r="S19" s="31">
        <f>+'Annual Financial Data'!R54/'Financial Ratios'!S11</f>
        <v>1.6479911111111112</v>
      </c>
      <c r="T19" s="31">
        <f>+'Annual Financial Data'!S54/'Financial Ratios'!T11</f>
        <v>0.73121944444444442</v>
      </c>
      <c r="U19" s="31">
        <f>+'Annual Financial Data'!T54/'Financial Ratios'!U11</f>
        <v>1.2909843333333333</v>
      </c>
      <c r="V19" s="31">
        <f>+'Annual Financial Data'!U54/'Financial Ratios'!V11</f>
        <v>1.2136504086318147</v>
      </c>
      <c r="W19" s="31">
        <f>+'Annual Financial Data'!V54/'Financial Ratios'!W11</f>
        <v>1.731207330703042</v>
      </c>
      <c r="X19" s="31">
        <f>+'Annual Financial Data'!W54/'Financial Ratios'!X11</f>
        <v>0.62051775605274329</v>
      </c>
      <c r="Y19" s="31">
        <f>+'Annual Financial Data'!X54/'Financial Ratios'!Y11</f>
        <v>0.92814173913043474</v>
      </c>
      <c r="Z19" s="31">
        <f>+'Annual Financial Data'!Y54/'Financial Ratios'!Z11</f>
        <v>0.44451897111127503</v>
      </c>
      <c r="AA19" s="31">
        <f>+'Annual Financial Data'!Z54/'Financial Ratios'!AA11</f>
        <v>1.1635236784328966</v>
      </c>
      <c r="AB19" s="31">
        <f>+'Annual Financial Data'!AA54/'Financial Ratios'!AB11</f>
        <v>0.32453383333333335</v>
      </c>
      <c r="AC19" s="31">
        <f>+'Annual Financial Data'!AB54/'Financial Ratios'!AC11</f>
        <v>1.0222824890441449</v>
      </c>
      <c r="AD19" s="31">
        <f>+'Annual Financial Data'!AC54/'Financial Ratios'!AD11</f>
        <v>0.76984533333333338</v>
      </c>
      <c r="AE19" s="31">
        <f>+'Annual Financial Data'!AD54/'Financial Ratios'!AE11</f>
        <v>0.96008910000000003</v>
      </c>
      <c r="AF19" s="31">
        <f>+'Annual Financial Data'!AE54/'Financial Ratios'!AF11</f>
        <v>1.1642238</v>
      </c>
      <c r="AG19" s="31">
        <f>+'Annual Financial Data'!AF54/'Financial Ratios'!AG11</f>
        <v>0.70097966666666667</v>
      </c>
      <c r="AH19" s="31">
        <f>+'Annual Financial Data'!AG54/'Financial Ratios'!AH11</f>
        <v>0.9255641</v>
      </c>
      <c r="AI19" s="31">
        <f>+'Annual Financial Data'!AH54/'Financial Ratios'!AI11</f>
        <v>0.66386560457516341</v>
      </c>
      <c r="AJ19" s="31">
        <f>+'Annual Financial Data'!AI54/'Financial Ratios'!AJ11</f>
        <v>0.51045626666666666</v>
      </c>
      <c r="AK19" s="31">
        <f>+'Annual Financial Data'!AJ54/'Financial Ratios'!AK11</f>
        <v>1.3492360000000001</v>
      </c>
      <c r="AL19" s="31">
        <f>+'Annual Financial Data'!AK54/'Financial Ratios'!AL11</f>
        <v>2.0605519999999999</v>
      </c>
      <c r="AM19" s="31">
        <f>+'Annual Financial Data'!AL54/'Financial Ratios'!AM11</f>
        <v>1.1828628471642393</v>
      </c>
      <c r="AN19" s="31">
        <f>+'Annual Financial Data'!AM54/'Financial Ratios'!AN11</f>
        <v>1.0495732519573728</v>
      </c>
      <c r="AO19" s="21" t="s">
        <v>305</v>
      </c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</row>
    <row r="20" spans="2:81" x14ac:dyDescent="0.2">
      <c r="B20" s="25" t="s">
        <v>274</v>
      </c>
      <c r="C20" s="31">
        <f>+C12/'Annual Financial Data'!B102</f>
        <v>-1.8266012381394339</v>
      </c>
      <c r="D20" s="31">
        <f>+D12/'Annual Financial Data'!C102</f>
        <v>12.215924274857842</v>
      </c>
      <c r="E20" s="31">
        <f>+E12/'Annual Financial Data'!D102</f>
        <v>237.72011121408713</v>
      </c>
      <c r="F20" s="31">
        <f>+F12/'Annual Financial Data'!E102</f>
        <v>9.9271356948015335</v>
      </c>
      <c r="G20" s="31">
        <f>+G12/'Annual Financial Data'!F102</f>
        <v>-37.876667187512204</v>
      </c>
      <c r="H20" s="31">
        <f>+H12/'Annual Financial Data'!G102</f>
        <v>-7.7661047423473297</v>
      </c>
      <c r="I20" s="31">
        <f>+I12/'Annual Financial Data'!H102</f>
        <v>37.148283565231218</v>
      </c>
      <c r="J20" s="31" t="s">
        <v>304</v>
      </c>
      <c r="K20" s="31">
        <f>+K12/'Annual Financial Data'!J102</f>
        <v>-84.850379691591499</v>
      </c>
      <c r="L20" s="31">
        <f>+L12/'Annual Financial Data'!K102</f>
        <v>-15.014370897859379</v>
      </c>
      <c r="M20" s="31" t="s">
        <v>304</v>
      </c>
      <c r="N20" s="31">
        <f>+N12/'Annual Financial Data'!M102</f>
        <v>-8.9367723836624062</v>
      </c>
      <c r="O20" s="31">
        <f>+O12/'Annual Financial Data'!N102</f>
        <v>-25.00037599690452</v>
      </c>
      <c r="P20" s="31">
        <f>+P12/'Annual Financial Data'!O102</f>
        <v>32.598721895547264</v>
      </c>
      <c r="Q20" s="31">
        <f>+Q12/'Annual Financial Data'!P102</f>
        <v>-125.43704479673609</v>
      </c>
      <c r="R20" s="31" t="s">
        <v>304</v>
      </c>
      <c r="S20" s="31">
        <f>+S12/'Annual Financial Data'!R102</f>
        <v>11.527659180461105</v>
      </c>
      <c r="T20" s="31">
        <f>+T12/'Annual Financial Data'!S102</f>
        <v>-12.326392604164438</v>
      </c>
      <c r="U20" s="31">
        <f>+U12/'Annual Financial Data'!T102</f>
        <v>12.396954062398001</v>
      </c>
      <c r="V20" s="31">
        <f>+V12/'Annual Financial Data'!U102</f>
        <v>132.46478698624861</v>
      </c>
      <c r="W20" s="31">
        <f>+W12/'Annual Financial Data'!V102</f>
        <v>10.851193300548337</v>
      </c>
      <c r="X20" s="31" t="s">
        <v>304</v>
      </c>
      <c r="Y20" s="31">
        <f>+Y12/'Annual Financial Data'!X102</f>
        <v>-73.943768766491772</v>
      </c>
      <c r="Z20" s="31">
        <f>+Z12/'Annual Financial Data'!Y102</f>
        <v>-3.5723360011198118</v>
      </c>
      <c r="AA20" s="31">
        <f>+AA12/'Annual Financial Data'!Z102</f>
        <v>62.123886955849379</v>
      </c>
      <c r="AB20" s="31">
        <f>+AB12/'Annual Financial Data'!AA102</f>
        <v>-8.7411398834903178</v>
      </c>
      <c r="AC20" s="31">
        <f>+AC12/'Annual Financial Data'!AB102</f>
        <v>-65.679036460522113</v>
      </c>
      <c r="AD20" s="31">
        <f>+AD12/'Annual Financial Data'!AC102</f>
        <v>-18.698870276587456</v>
      </c>
      <c r="AE20" s="31">
        <f>+AE12/'Annual Financial Data'!AD102</f>
        <v>22.585363989200722</v>
      </c>
      <c r="AF20" s="31">
        <f>+AF12/'Annual Financial Data'!AE102</f>
        <v>-5.4370990746251566</v>
      </c>
      <c r="AG20" s="31">
        <f>+AG12/'Annual Financial Data'!AF102</f>
        <v>-35.874439461883405</v>
      </c>
      <c r="AH20" s="31">
        <f>+AH12/'Annual Financial Data'!AG102</f>
        <v>-61.124694376528119</v>
      </c>
      <c r="AI20" s="31">
        <f>+AI12/'Annual Financial Data'!AH102</f>
        <v>104.41273169951484</v>
      </c>
      <c r="AJ20" s="31" t="s">
        <v>304</v>
      </c>
      <c r="AK20" s="31">
        <f>+AK12/'Annual Financial Data'!AJ102</f>
        <v>8.7147106402964045</v>
      </c>
      <c r="AL20" s="31" t="s">
        <v>304</v>
      </c>
      <c r="AM20" s="31">
        <f>+AM12/'Annual Financial Data'!AL102</f>
        <v>-4.051027525246492</v>
      </c>
      <c r="AN20" s="31">
        <f>+AN12/'Annual Financial Data'!AM102</f>
        <v>13.648883255845375</v>
      </c>
      <c r="AO20" s="21" t="s">
        <v>297</v>
      </c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</row>
    <row r="21" spans="2:81" x14ac:dyDescent="0.2">
      <c r="B21" s="25" t="s">
        <v>275</v>
      </c>
      <c r="C21" s="31">
        <f>+C12/'Annual Financial Data'!B54</f>
        <v>0.5527727679633222</v>
      </c>
      <c r="D21" s="31">
        <f>+D12/'Annual Financial Data'!C54</f>
        <v>0.25338447246423867</v>
      </c>
      <c r="E21" s="31">
        <f>+E12/'Annual Financial Data'!D54</f>
        <v>1.0103675926071818</v>
      </c>
      <c r="F21" s="31">
        <f>+F12/'Annual Financial Data'!E54</f>
        <v>0.56262878924628845</v>
      </c>
      <c r="G21" s="31">
        <f>+G12/'Annual Financial Data'!F54</f>
        <v>0.38050180075364176</v>
      </c>
      <c r="H21" s="31">
        <f>+H12/'Annual Financial Data'!G54</f>
        <v>0.3188232217181986</v>
      </c>
      <c r="I21" s="31">
        <f>+I12/'Annual Financial Data'!H54</f>
        <v>0.64530372222523391</v>
      </c>
      <c r="J21" s="31" t="s">
        <v>304</v>
      </c>
      <c r="K21" s="31">
        <f>+K12/'Annual Financial Data'!J54</f>
        <v>0.56557741251702598</v>
      </c>
      <c r="L21" s="31">
        <f>+L12/'Annual Financial Data'!K54</f>
        <v>0.33588735681601817</v>
      </c>
      <c r="M21" s="31" t="s">
        <v>304</v>
      </c>
      <c r="N21" s="31">
        <f>+N12/'Annual Financial Data'!M54</f>
        <v>0.47344025460413208</v>
      </c>
      <c r="O21" s="31">
        <f>+O12/'Annual Financial Data'!N54</f>
        <v>0.51588138807726869</v>
      </c>
      <c r="P21" s="31">
        <f>+P12/'Annual Financial Data'!O54</f>
        <v>3.5347430387816181</v>
      </c>
      <c r="Q21" s="31">
        <f>+Q12/'Annual Financial Data'!P54</f>
        <v>1.3708524744133366</v>
      </c>
      <c r="R21" s="31" t="s">
        <v>304</v>
      </c>
      <c r="S21" s="31">
        <f>+S12/'Annual Financial Data'!R54</f>
        <v>0.50364349322272506</v>
      </c>
      <c r="T21" s="31">
        <f>+T12/'Annual Financial Data'!S54</f>
        <v>1.0940628098420067</v>
      </c>
      <c r="U21" s="31">
        <f>+U12/'Annual Financial Data'!T54</f>
        <v>0.53447588958605996</v>
      </c>
      <c r="V21" s="31">
        <f>+V12/'Annual Financial Data'!U54</f>
        <v>1.5160873237576613</v>
      </c>
      <c r="W21" s="31">
        <f>+W12/'Annual Financial Data'!V54</f>
        <v>0.35813157038112731</v>
      </c>
      <c r="X21" s="31" t="s">
        <v>304</v>
      </c>
      <c r="Y21" s="31">
        <f>+Y12/'Annual Financial Data'!X54</f>
        <v>1.142066944422844</v>
      </c>
      <c r="Z21" s="31">
        <f>+Z12/'Annual Financial Data'!Y54</f>
        <v>0.8323604256417193</v>
      </c>
      <c r="AA21" s="31">
        <f>+AA12/'Annual Financial Data'!Z54</f>
        <v>0.67037741857608835</v>
      </c>
      <c r="AB21" s="31">
        <f>+AB12/'Annual Financial Data'!AA54</f>
        <v>0.46220142429936684</v>
      </c>
      <c r="AC21" s="31">
        <f>+AC12/'Annual Financial Data'!AB54</f>
        <v>1.0760235177543955</v>
      </c>
      <c r="AD21" s="31">
        <f>+AD12/'Annual Financial Data'!AC54</f>
        <v>0.62350186357779225</v>
      </c>
      <c r="AE21" s="31">
        <f>+AE12/'Annual Financial Data'!AD54</f>
        <v>0.67702049736842129</v>
      </c>
      <c r="AF21" s="31">
        <f>+AF12/'Annual Financial Data'!AE54</f>
        <v>0.48100717405021276</v>
      </c>
      <c r="AG21" s="31">
        <f>+AG12/'Annual Financial Data'!AF54</f>
        <v>0.37090947478742847</v>
      </c>
      <c r="AH21" s="31">
        <f>+AH12/'Annual Financial Data'!AG54</f>
        <v>0.32412665962303422</v>
      </c>
      <c r="AI21" s="31">
        <f>+AI12/'Annual Financial Data'!AH54</f>
        <v>1.4460758222507188</v>
      </c>
      <c r="AJ21" s="31" t="s">
        <v>304</v>
      </c>
      <c r="AK21" s="31">
        <f>+AK12/'Annual Financial Data'!AJ54</f>
        <v>1.2377375047804833</v>
      </c>
      <c r="AL21" s="31" t="s">
        <v>304</v>
      </c>
      <c r="AM21" s="31">
        <f>+AM12/'Annual Financial Data'!AL54</f>
        <v>0.65096304431741636</v>
      </c>
      <c r="AN21" s="31">
        <f>+AN12/'Annual Financial Data'!AM54</f>
        <v>0.43827336409548895</v>
      </c>
      <c r="AO21" s="21" t="s">
        <v>306</v>
      </c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</row>
    <row r="22" spans="2:81" x14ac:dyDescent="0.2">
      <c r="B22" s="26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22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</row>
    <row r="23" spans="2:81" x14ac:dyDescent="0.2">
      <c r="B23" s="25" t="s">
        <v>276</v>
      </c>
      <c r="C23" s="31">
        <f>+'Annual Financial Data'!B101/'Annual Financial Data'!B40*100</f>
        <v>-23.615348752564397</v>
      </c>
      <c r="D23" s="31">
        <f>+'Annual Financial Data'!C101/'Annual Financial Data'!C40*100</f>
        <v>1.7418298339074927</v>
      </c>
      <c r="E23" s="31">
        <f>+'Annual Financial Data'!D101/'Annual Financial Data'!D40*100</f>
        <v>0.40990379227489004</v>
      </c>
      <c r="F23" s="31">
        <f>+'Annual Financial Data'!E101/'Annual Financial Data'!E40*100</f>
        <v>5.4994216201292954</v>
      </c>
      <c r="G23" s="31">
        <f>+'Annual Financial Data'!F101/'Annual Financial Data'!F40*100</f>
        <v>-0.84578238258586558</v>
      </c>
      <c r="H23" s="31">
        <f>+'Annual Financial Data'!G101/'Annual Financial Data'!G40*100</f>
        <v>-2.7426723270344802</v>
      </c>
      <c r="I23" s="31">
        <f>+'Annual Financial Data'!H101/'Annual Financial Data'!H40*100</f>
        <v>1.6314089457026</v>
      </c>
      <c r="J23" s="31">
        <f>+'Annual Financial Data'!I101/'Annual Financial Data'!I40*100</f>
        <v>-3.0548643778876046</v>
      </c>
      <c r="K23" s="31">
        <f>+'Annual Financial Data'!J101/'Annual Financial Data'!J40*100</f>
        <v>-0.63593661726866113</v>
      </c>
      <c r="L23" s="31">
        <f>+'Annual Financial Data'!K101/'Annual Financial Data'!K40*100</f>
        <v>-1.0961927862228915</v>
      </c>
      <c r="M23" s="31">
        <f>+'Annual Financial Data'!L101/'Annual Financial Data'!L40*100</f>
        <v>1.255599979238176</v>
      </c>
      <c r="N23" s="31">
        <f>+'Annual Financial Data'!M101/'Annual Financial Data'!M40*100</f>
        <v>-2.0400597585458669</v>
      </c>
      <c r="O23" s="31">
        <f>+'Annual Financial Data'!N101/'Annual Financial Data'!N40*100</f>
        <v>-1.9741624832497999</v>
      </c>
      <c r="P23" s="31">
        <f>+'Annual Financial Data'!O101/'Annual Financial Data'!O40*100</f>
        <v>9.1873441228263495</v>
      </c>
      <c r="Q23" s="31">
        <f>+'Annual Financial Data'!P101/'Annual Financial Data'!P40*100</f>
        <v>-0.83280551174854023</v>
      </c>
      <c r="R23" s="31">
        <f>+'Annual Financial Data'!Q101/'Annual Financial Data'!Q40*100</f>
        <v>-6.8027445381214067</v>
      </c>
      <c r="S23" s="31">
        <f>+'Annual Financial Data'!R101/'Annual Financial Data'!R40*100</f>
        <v>3.4307876017835444</v>
      </c>
      <c r="T23" s="31">
        <f>+'Annual Financial Data'!S101/'Annual Financial Data'!S40*100</f>
        <v>-6.2703121938913808</v>
      </c>
      <c r="U23" s="31">
        <f>+'Annual Financial Data'!T101/'Annual Financial Data'!T40*100</f>
        <v>4.1089836130603841</v>
      </c>
      <c r="V23" s="31">
        <f>+'Annual Financial Data'!U101/'Annual Financial Data'!U40*100</f>
        <v>0.86826932090002507</v>
      </c>
      <c r="W23" s="31">
        <f>+'Annual Financial Data'!V101/'Annual Financial Data'!V40*100</f>
        <v>2.5223628508545715</v>
      </c>
      <c r="X23" s="31">
        <f>+'Annual Financial Data'!W101/'Annual Financial Data'!W40*100</f>
        <v>-18.240401207937879</v>
      </c>
      <c r="Y23" s="31">
        <f>+'Annual Financial Data'!X101/'Annual Financial Data'!X40*100</f>
        <v>-1.4879221123250097</v>
      </c>
      <c r="Z23" s="31">
        <f>+'Annual Financial Data'!Y101/'Annual Financial Data'!Y40*100</f>
        <v>-16.638137061293101</v>
      </c>
      <c r="AA23" s="31">
        <f>+'Annual Financial Data'!Z101/'Annual Financial Data'!Z40*100</f>
        <v>1.0640764695775302</v>
      </c>
      <c r="AB23" s="31">
        <f>+'Annual Financial Data'!AA101/'Annual Financial Data'!AA40*100</f>
        <v>-1.1333768112944971</v>
      </c>
      <c r="AC23" s="31">
        <f>+'Annual Financial Data'!AB101/'Annual Financial Data'!AB40*100</f>
        <v>-1.8631860819296506</v>
      </c>
      <c r="AD23" s="31">
        <f>+'Annual Financial Data'!AC101/'Annual Financial Data'!AC40*100</f>
        <v>-3.3192792323719593</v>
      </c>
      <c r="AE23" s="31">
        <f>+'Annual Financial Data'!AD101/'Annual Financial Data'!AD40*100</f>
        <v>2.6507383691194422</v>
      </c>
      <c r="AF23" s="31">
        <f>+'Annual Financial Data'!AE101/'Annual Financial Data'!AE40*100</f>
        <v>-5.2098426404816127</v>
      </c>
      <c r="AG23" s="31">
        <f>+'Annual Financial Data'!AF101/'Annual Financial Data'!AF40*100</f>
        <v>-0.98068743742437225</v>
      </c>
      <c r="AH23" s="31">
        <f>+'Annual Financial Data'!AG101/'Annual Financial Data'!AG40*100</f>
        <v>-0.52947079997665492</v>
      </c>
      <c r="AI23" s="31">
        <f>+'Annual Financial Data'!AH101/'Annual Financial Data'!AH40*100</f>
        <v>1.3629502741996098</v>
      </c>
      <c r="AJ23" s="31">
        <f>+'Annual Financial Data'!AI101/'Annual Financial Data'!AI40*100</f>
        <v>25.316273110300592</v>
      </c>
      <c r="AK23" s="31">
        <f>+'Annual Financial Data'!AJ101/'Annual Financial Data'!AJ40*100</f>
        <v>12.609294147992568</v>
      </c>
      <c r="AL23" s="31">
        <f>+'Annual Financial Data'!AK101/'Annual Financial Data'!AK40*100</f>
        <v>5.5396083870870143</v>
      </c>
      <c r="AM23" s="31">
        <f>+'Annual Financial Data'!AL101/'Annual Financial Data'!AL40*100</f>
        <v>-5.5168707404109227</v>
      </c>
      <c r="AN23" s="31">
        <f>+'Annual Financial Data'!AM101/'Annual Financial Data'!AM40*100</f>
        <v>2.7048950597968107</v>
      </c>
      <c r="AO23" s="21" t="s">
        <v>298</v>
      </c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</row>
    <row r="24" spans="2:81" x14ac:dyDescent="0.2">
      <c r="B24" s="25" t="s">
        <v>277</v>
      </c>
      <c r="C24" s="31">
        <f>+'Annual Financial Data'!B102/'Annual Financial Data'!B54*100</f>
        <v>-30.262366871401746</v>
      </c>
      <c r="D24" s="31">
        <f>+'Annual Financial Data'!C102/'Annual Financial Data'!C54*100</f>
        <v>2.0742144987403117</v>
      </c>
      <c r="E24" s="31">
        <f>+'Annual Financial Data'!D102/'Annual Financial Data'!D54*100</f>
        <v>0.42502402823514579</v>
      </c>
      <c r="F24" s="31">
        <f>+'Annual Financial Data'!E102/'Annual Financial Data'!E54*100</f>
        <v>5.6675843520595359</v>
      </c>
      <c r="G24" s="31">
        <f>+'Annual Financial Data'!F102/'Annual Financial Data'!F54*100</f>
        <v>-1.0045809967121178</v>
      </c>
      <c r="H24" s="31">
        <f>+'Annual Financial Data'!G102/'Annual Financial Data'!G54*100</f>
        <v>-4.105317044975024</v>
      </c>
      <c r="I24" s="31">
        <f>+'Annual Financial Data'!H102/'Annual Financial Data'!H54*100</f>
        <v>1.7371023915333825</v>
      </c>
      <c r="J24" s="31">
        <f>+'Annual Financial Data'!I102/'Annual Financial Data'!I54*100</f>
        <v>-5.1773027310289228</v>
      </c>
      <c r="K24" s="31">
        <f>+'Annual Financial Data'!J102/'Annual Financial Data'!J54*100</f>
        <v>-0.66655849340067652</v>
      </c>
      <c r="L24" s="31">
        <f>+'Annual Financial Data'!K102/'Annual Financial Data'!K54*100</f>
        <v>-2.2371057642109142</v>
      </c>
      <c r="M24" s="31">
        <f>+'Annual Financial Data'!L102/'Annual Financial Data'!L54*100</f>
        <v>1.4407610450844428</v>
      </c>
      <c r="N24" s="31">
        <f>+'Annual Financial Data'!M102/'Annual Financial Data'!M54*100</f>
        <v>-5.2976649094212469</v>
      </c>
      <c r="O24" s="31">
        <f>+'Annual Financial Data'!N102/'Annual Financial Data'!N54*100</f>
        <v>-2.0634945176070301</v>
      </c>
      <c r="P24" s="31">
        <f>+'Annual Financial Data'!O102/'Annual Financial Data'!O54*100</f>
        <v>10.843195172214518</v>
      </c>
      <c r="Q24" s="31">
        <f>+'Annual Financial Data'!P102/'Annual Financial Data'!P54*100</f>
        <v>-1.0928609460105894</v>
      </c>
      <c r="R24" s="31">
        <f>+'Annual Financial Data'!Q102/'Annual Financial Data'!Q54*100</f>
        <v>-14.40507647313586</v>
      </c>
      <c r="S24" s="31">
        <f>+'Annual Financial Data'!R102/'Annual Financial Data'!R54*100</f>
        <v>4.3690005519627038</v>
      </c>
      <c r="T24" s="31">
        <f>+'Annual Financial Data'!S102/'Annual Financial Data'!S54*100</f>
        <v>-8.875774486303321</v>
      </c>
      <c r="U24" s="31">
        <f>+'Annual Financial Data'!T102/'Annual Financial Data'!T54*100</f>
        <v>4.3113484723413888</v>
      </c>
      <c r="V24" s="31">
        <f>+'Annual Financial Data'!U102/'Annual Financial Data'!U54*100</f>
        <v>1.1445210144149847</v>
      </c>
      <c r="W24" s="31">
        <f>+'Annual Financial Data'!V102/'Annual Financial Data'!V54*100</f>
        <v>3.300388818647531</v>
      </c>
      <c r="X24" s="31">
        <f>+'Annual Financial Data'!W102/'Annual Financial Data'!W54*100</f>
        <v>-19.042820307837815</v>
      </c>
      <c r="Y24" s="31">
        <f>+'Annual Financial Data'!X102/'Annual Financial Data'!X54*100</f>
        <v>-1.5445073512947329</v>
      </c>
      <c r="Z24" s="31">
        <f>+'Annual Financial Data'!Y102/'Annual Financial Data'!Y54*100</f>
        <v>-23.300171803010723</v>
      </c>
      <c r="AA24" s="31">
        <f>+'Annual Financial Data'!Z102/'Annual Financial Data'!Z54*100</f>
        <v>1.0790976730939528</v>
      </c>
      <c r="AB24" s="31">
        <f>+'Annual Financial Data'!AA102/'Annual Financial Data'!AA54*100</f>
        <v>-5.2876561919840919</v>
      </c>
      <c r="AC24" s="31">
        <f>+'Annual Financial Data'!AB102/'Annual Financial Data'!AB54*100</f>
        <v>-1.6383058822751821</v>
      </c>
      <c r="AD24" s="31">
        <f>+'Annual Financial Data'!AC102/'Annual Financial Data'!AC54*100</f>
        <v>-3.3344360079254018</v>
      </c>
      <c r="AE24" s="31">
        <f>+'Annual Financial Data'!AD102/'Annual Financial Data'!AD54*100</f>
        <v>2.9976072012483006</v>
      </c>
      <c r="AF24" s="31">
        <f>+'Annual Financial Data'!AE102/'Annual Financial Data'!AE54*100</f>
        <v>-8.8467612498559127</v>
      </c>
      <c r="AG24" s="31">
        <f>+'Annual Financial Data'!AF102/'Annual Financial Data'!AF54*100</f>
        <v>-1.0339101609699568</v>
      </c>
      <c r="AH24" s="31">
        <f>+'Annual Financial Data'!AG102/'Annual Financial Data'!AG54*100</f>
        <v>-0.53027121514328401</v>
      </c>
      <c r="AI24" s="31">
        <f>+'Annual Financial Data'!AH102/'Annual Financial Data'!AH54*100</f>
        <v>1.3849612003374472</v>
      </c>
      <c r="AJ24" s="31">
        <f>+'Annual Financial Data'!AI102/'Annual Financial Data'!AI54*100</f>
        <v>33.649738717414117</v>
      </c>
      <c r="AK24" s="31">
        <f>+'Annual Financial Data'!AJ102/'Annual Financial Data'!AJ54*100</f>
        <v>14.202852577310418</v>
      </c>
      <c r="AL24" s="31">
        <f>+'Annual Financial Data'!AK102/'Annual Financial Data'!AK54*100</f>
        <v>6.7526565696958878</v>
      </c>
      <c r="AM24" s="31">
        <f>+'Annual Financial Data'!AL102/'Annual Financial Data'!AL54*100</f>
        <v>-16.069084701610549</v>
      </c>
      <c r="AN24" s="31">
        <f>+'Annual Financial Data'!AM102/'Annual Financial Data'!AM54*100</f>
        <v>3.2110565815543239</v>
      </c>
      <c r="AO24" s="21" t="s">
        <v>299</v>
      </c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</row>
    <row r="25" spans="2:81" x14ac:dyDescent="0.2">
      <c r="B25" s="18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2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</row>
    <row r="26" spans="2:81" x14ac:dyDescent="0.2">
      <c r="B26" s="25" t="s">
        <v>308</v>
      </c>
      <c r="C26" s="31">
        <f>+'Annual Financial Data'!B79/'Annual Financial Data'!B40*100</f>
        <v>21.964633986110496</v>
      </c>
      <c r="D26" s="31">
        <f>+'Annual Financial Data'!C79/'Annual Financial Data'!C40*100</f>
        <v>16.024604255474991</v>
      </c>
      <c r="E26" s="31">
        <f>+'Annual Financial Data'!D79/'Annual Financial Data'!D40*100</f>
        <v>3.5575014483393961</v>
      </c>
      <c r="F26" s="31">
        <f>+'Annual Financial Data'!E79/'Annual Financial Data'!E40*100</f>
        <v>2.9670971172953422</v>
      </c>
      <c r="G26" s="31">
        <f>+'Annual Financial Data'!F79/'Annual Financial Data'!F40*100</f>
        <v>21.744607032910952</v>
      </c>
      <c r="H26" s="31">
        <f>+'Annual Financial Data'!G79/'Annual Financial Data'!G40*100</f>
        <v>33.19219205270501</v>
      </c>
      <c r="I26" s="31">
        <f>+'Annual Financial Data'!H79/'Annual Financial Data'!H40*100</f>
        <v>6.0844683851643486</v>
      </c>
      <c r="J26" s="31">
        <f>+'Annual Financial Data'!I79/'Annual Financial Data'!I40*100</f>
        <v>40.995059848847411</v>
      </c>
      <c r="K26" s="31">
        <f>+'Annual Financial Data'!J79/'Annual Financial Data'!J40*100</f>
        <v>4.5940268461342999</v>
      </c>
      <c r="L26" s="31">
        <f>+'Annual Financial Data'!K79/'Annual Financial Data'!K40*100</f>
        <v>50.999510002623985</v>
      </c>
      <c r="M26" s="31">
        <f>+'Annual Financial Data'!L79/'Annual Financial Data'!L40*100</f>
        <v>12.851615226410743</v>
      </c>
      <c r="N26" s="31">
        <f>+'Annual Financial Data'!M79/'Annual Financial Data'!M40*100</f>
        <v>38.62727806403047</v>
      </c>
      <c r="O26" s="31">
        <f>+'Annual Financial Data'!N79/'Annual Financial Data'!N40*100</f>
        <v>4.3291626701691444</v>
      </c>
      <c r="P26" s="31">
        <f>+'Annual Financial Data'!O79/'Annual Financial Data'!O40*100</f>
        <v>15.270877477436311</v>
      </c>
      <c r="Q26" s="31">
        <f>+'Annual Financial Data'!P79/'Annual Financial Data'!P40*100</f>
        <v>19.072975763918066</v>
      </c>
      <c r="R26" s="31">
        <f>+'Annual Financial Data'!Q79/'Annual Financial Data'!Q40*100</f>
        <v>29.847667884873164</v>
      </c>
      <c r="S26" s="31">
        <f>+'Annual Financial Data'!R79/'Annual Financial Data'!R40*100</f>
        <v>21.474315212839297</v>
      </c>
      <c r="T26" s="31">
        <f>+'Annual Financial Data'!S79/'Annual Financial Data'!S40*100</f>
        <v>29.354759930331355</v>
      </c>
      <c r="U26" s="31">
        <f>+'Annual Financial Data'!T79/'Annual Financial Data'!T40*100</f>
        <v>4.6937718112844875</v>
      </c>
      <c r="V26" s="31">
        <f>+'Annual Financial Data'!U79/'Annual Financial Data'!U40*100</f>
        <v>24.136882594170974</v>
      </c>
      <c r="W26" s="31">
        <f>+'Annual Financial Data'!V79/'Annual Financial Data'!V40*100</f>
        <v>23.57376692700673</v>
      </c>
      <c r="X26" s="31">
        <f>+'Annual Financial Data'!W79/'Annual Financial Data'!W40*100</f>
        <v>4.2137618636755825</v>
      </c>
      <c r="Y26" s="31">
        <f>+'Annual Financial Data'!X79/'Annual Financial Data'!X40*100</f>
        <v>3.6636432272263888</v>
      </c>
      <c r="Z26" s="31">
        <f>+'Annual Financial Data'!Y79/'Annual Financial Data'!Y40*100</f>
        <v>28.592212958948192</v>
      </c>
      <c r="AA26" s="31">
        <f>+'Annual Financial Data'!Z79/'Annual Financial Data'!Z40*100</f>
        <v>1.3920151892603394</v>
      </c>
      <c r="AB26" s="31">
        <f>+'Annual Financial Data'!AA79/'Annual Financial Data'!AA40*100</f>
        <v>75.167168668524553</v>
      </c>
      <c r="AC26" s="31">
        <f>+'Annual Financial Data'!AB79/'Annual Financial Data'!AB40*100</f>
        <v>10.645817993057429</v>
      </c>
      <c r="AD26" s="31">
        <f>+'Annual Financial Data'!AC79/'Annual Financial Data'!AC40*100</f>
        <v>0.45455289942338245</v>
      </c>
      <c r="AE26" s="31">
        <f>+'Annual Financial Data'!AD79/'Annual Financial Data'!AD40*100</f>
        <v>11.571523846900671</v>
      </c>
      <c r="AF26" s="31">
        <f>+'Annual Financial Data'!AE79/'Annual Financial Data'!AE40*100</f>
        <v>41.11017022679949</v>
      </c>
      <c r="AG26" s="31">
        <f>+'Annual Financial Data'!AF79/'Annual Financial Data'!AF40*100</f>
        <v>5.1477125919387428</v>
      </c>
      <c r="AH26" s="31">
        <f>+'Annual Financial Data'!AG79/'Annual Financial Data'!AG40*100</f>
        <v>0.15094448723050846</v>
      </c>
      <c r="AI26" s="31">
        <f>+'Annual Financial Data'!AH79/'Annual Financial Data'!AH40*100</f>
        <v>1.5892810666807478</v>
      </c>
      <c r="AJ26" s="31">
        <f>+'Annual Financial Data'!AI79/'Annual Financial Data'!AI40*100</f>
        <v>24.76532039994969</v>
      </c>
      <c r="AK26" s="31">
        <f>+'Annual Financial Data'!AJ79/'Annual Financial Data'!AJ40*100</f>
        <v>11.219988524443462</v>
      </c>
      <c r="AL26" s="31">
        <f>+'Annual Financial Data'!AK79/'Annual Financial Data'!AK40*100</f>
        <v>17.964014163739776</v>
      </c>
      <c r="AM26" s="31">
        <f>+'Annual Financial Data'!AL79/'Annual Financial Data'!AL40*100</f>
        <v>50.344122929344337</v>
      </c>
      <c r="AN26" s="31">
        <f>+'Annual Financial Data'!AM79/'Annual Financial Data'!AM40*100</f>
        <v>9.372208159378971</v>
      </c>
      <c r="AO26" s="21" t="s">
        <v>300</v>
      </c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</row>
    <row r="27" spans="2:81" x14ac:dyDescent="0.2">
      <c r="B27" s="25" t="s">
        <v>278</v>
      </c>
      <c r="C27" s="31">
        <f>+'Annual Financial Data'!B56/'Annual Financial Data'!B40*100</f>
        <v>78.035366013889501</v>
      </c>
      <c r="D27" s="31">
        <f>+'Annual Financial Data'!C56/'Annual Financial Data'!C40*100</f>
        <v>83.975395744525002</v>
      </c>
      <c r="E27" s="31">
        <f>+'Annual Financial Data'!D56/'Annual Financial Data'!D40*100</f>
        <v>96.442498551660606</v>
      </c>
      <c r="F27" s="31">
        <f>+'Annual Financial Data'!E56/'Annual Financial Data'!E40*100</f>
        <v>97.032902882704647</v>
      </c>
      <c r="G27" s="31">
        <f>+'Annual Financial Data'!F56/'Annual Financial Data'!F40*100</f>
        <v>78.255392967089037</v>
      </c>
      <c r="H27" s="31">
        <f>+'Annual Financial Data'!G56/'Annual Financial Data'!G40*100</f>
        <v>66.80780794729499</v>
      </c>
      <c r="I27" s="31">
        <f>+'Annual Financial Data'!H56/'Annual Financial Data'!H40*100</f>
        <v>93.915531614835643</v>
      </c>
      <c r="J27" s="31">
        <f>+'Annual Financial Data'!I56/'Annual Financial Data'!I40*100</f>
        <v>59.004940151152582</v>
      </c>
      <c r="K27" s="31">
        <f>+'Annual Financial Data'!J56/'Annual Financial Data'!J40*100</f>
        <v>95.405973153865702</v>
      </c>
      <c r="L27" s="31">
        <f>+'Annual Financial Data'!K56/'Annual Financial Data'!K40*100</f>
        <v>49.000489997376022</v>
      </c>
      <c r="M27" s="31">
        <f>+'Annual Financial Data'!L56/'Annual Financial Data'!L40*100</f>
        <v>87.148384773589257</v>
      </c>
      <c r="N27" s="31">
        <f>+'Annual Financial Data'!M56/'Annual Financial Data'!M40*100</f>
        <v>61.37272193596953</v>
      </c>
      <c r="O27" s="31">
        <f>+'Annual Financial Data'!N56/'Annual Financial Data'!N40*100</f>
        <v>95.67083732983086</v>
      </c>
      <c r="P27" s="31">
        <f>+'Annual Financial Data'!O56/'Annual Financial Data'!O40*100</f>
        <v>84.729122522563685</v>
      </c>
      <c r="Q27" s="31">
        <f>+'Annual Financial Data'!P56/'Annual Financial Data'!P40*100</f>
        <v>80.927024236081934</v>
      </c>
      <c r="R27" s="31">
        <f>+'Annual Financial Data'!Q56/'Annual Financial Data'!Q40*100</f>
        <v>70.152332115126839</v>
      </c>
      <c r="S27" s="31">
        <f>+'Annual Financial Data'!R56/'Annual Financial Data'!R40*100</f>
        <v>78.525684787160699</v>
      </c>
      <c r="T27" s="31">
        <f>+'Annual Financial Data'!S56/'Annual Financial Data'!S40*100</f>
        <v>70.645240069668645</v>
      </c>
      <c r="U27" s="31">
        <f>+'Annual Financial Data'!T56/'Annual Financial Data'!T40*100</f>
        <v>95.306228188715508</v>
      </c>
      <c r="V27" s="31">
        <f>+'Annual Financial Data'!U56/'Annual Financial Data'!U40*100</f>
        <v>75.86311740582903</v>
      </c>
      <c r="W27" s="31">
        <f>+'Annual Financial Data'!V56/'Annual Financial Data'!V40*100</f>
        <v>76.42623307299327</v>
      </c>
      <c r="X27" s="31">
        <f>+'Annual Financial Data'!W56/'Annual Financial Data'!W40*100</f>
        <v>95.786238136324414</v>
      </c>
      <c r="Y27" s="31">
        <f>+'Annual Financial Data'!X56/'Annual Financial Data'!X40*100</f>
        <v>96.336356772773613</v>
      </c>
      <c r="Z27" s="31">
        <f>+'Annual Financial Data'!Y56/'Annual Financial Data'!Y40*100</f>
        <v>71.407787041051805</v>
      </c>
      <c r="AA27" s="31">
        <f>+'Annual Financial Data'!Z56/'Annual Financial Data'!Z40*100</f>
        <v>98.607984810739651</v>
      </c>
      <c r="AB27" s="31">
        <f>+'Annual Financial Data'!AA56/'Annual Financial Data'!AA40*100</f>
        <v>24.832831331475454</v>
      </c>
      <c r="AC27" s="31">
        <f>+'Annual Financial Data'!AB56/'Annual Financial Data'!AB40*100</f>
        <v>89.35418200694258</v>
      </c>
      <c r="AD27" s="31">
        <f>+'Annual Financial Data'!AC56/'Annual Financial Data'!AC40*100</f>
        <v>99.545447100576624</v>
      </c>
      <c r="AE27" s="31">
        <f>+'Annual Financial Data'!AD56/'Annual Financial Data'!AD40*100</f>
        <v>88.428476153099339</v>
      </c>
      <c r="AF27" s="31">
        <f>+'Annual Financial Data'!AE56/'Annual Financial Data'!AE40*100</f>
        <v>58.88982977320051</v>
      </c>
      <c r="AG27" s="31">
        <f>+'Annual Financial Data'!AF56/'Annual Financial Data'!AF40*100</f>
        <v>94.852287408061258</v>
      </c>
      <c r="AH27" s="31">
        <f>+'Annual Financial Data'!AG56/'Annual Financial Data'!AG40*100</f>
        <v>99.849055512769496</v>
      </c>
      <c r="AI27" s="31">
        <f>+'Annual Financial Data'!AH56/'Annual Financial Data'!AH40*100</f>
        <v>98.410718933319259</v>
      </c>
      <c r="AJ27" s="31">
        <f>+'Annual Financial Data'!AI56/'Annual Financial Data'!AI40*100</f>
        <v>75.234679600050299</v>
      </c>
      <c r="AK27" s="31">
        <f>+'Annual Financial Data'!AJ56/'Annual Financial Data'!AJ40*100</f>
        <v>88.780011475556535</v>
      </c>
      <c r="AL27" s="31">
        <f>+'Annual Financial Data'!AK56/'Annual Financial Data'!AK40*100</f>
        <v>82.035985836260224</v>
      </c>
      <c r="AM27" s="31">
        <f>+'Annual Financial Data'!AL56/'Annual Financial Data'!AL40*100</f>
        <v>49.655877070655663</v>
      </c>
      <c r="AN27" s="31">
        <f>+'Annual Financial Data'!AM56/'Annual Financial Data'!AM40*100</f>
        <v>90.627791840621029</v>
      </c>
      <c r="AO27" s="21" t="s">
        <v>301</v>
      </c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</row>
    <row r="28" spans="2:81" x14ac:dyDescent="0.2">
      <c r="B28" s="25" t="s">
        <v>279</v>
      </c>
      <c r="C28" s="31" t="s">
        <v>304</v>
      </c>
      <c r="D28" s="31">
        <f>+('Annual Financial Data'!C97+'Annual Financial Data'!C94+'Annual Financial Data'!C95)/('Annual Financial Data'!C94+'Annual Financial Data'!C95)</f>
        <v>2.799862245997093</v>
      </c>
      <c r="E28" s="31" t="s">
        <v>304</v>
      </c>
      <c r="F28" s="31" t="s">
        <v>304</v>
      </c>
      <c r="G28" s="31">
        <f>+('Annual Financial Data'!F97+'Annual Financial Data'!F94+'Annual Financial Data'!F95)/('Annual Financial Data'!F94+'Annual Financial Data'!F95)</f>
        <v>-2.833112491373361</v>
      </c>
      <c r="H28" s="31" t="s">
        <v>304</v>
      </c>
      <c r="I28" s="31" t="s">
        <v>304</v>
      </c>
      <c r="J28" s="31">
        <f>+('Annual Financial Data'!I97+'Annual Financial Data'!I94+'Annual Financial Data'!I95)/('Annual Financial Data'!I94+'Annual Financial Data'!I95)</f>
        <v>-4.8363028811203079E-2</v>
      </c>
      <c r="K28" s="31" t="s">
        <v>304</v>
      </c>
      <c r="L28" s="31">
        <f>+('Annual Financial Data'!K97+'Annual Financial Data'!K94+'Annual Financial Data'!K95)/('Annual Financial Data'!K94+'Annual Financial Data'!K95)</f>
        <v>0.16044802996470503</v>
      </c>
      <c r="M28" s="31" t="s">
        <v>304</v>
      </c>
      <c r="N28" s="31" t="s">
        <v>304</v>
      </c>
      <c r="O28" s="31" t="s">
        <v>304</v>
      </c>
      <c r="P28" s="31">
        <f>+('Annual Financial Data'!O97+'Annual Financial Data'!O94+'Annual Financial Data'!O95)/('Annual Financial Data'!O94+'Annual Financial Data'!O95)</f>
        <v>7.8794098734927136</v>
      </c>
      <c r="Q28" s="31">
        <f>+('Annual Financial Data'!P97+'Annual Financial Data'!P94+'Annual Financial Data'!P95)/('Annual Financial Data'!P94+'Annual Financial Data'!P95)</f>
        <v>-1.0275297301905291</v>
      </c>
      <c r="R28" s="31" t="s">
        <v>304</v>
      </c>
      <c r="S28" s="31">
        <f>+('Annual Financial Data'!R97+'Annual Financial Data'!R94+'Annual Financial Data'!R95)/('Annual Financial Data'!R94+'Annual Financial Data'!R95)</f>
        <v>17.355903749300502</v>
      </c>
      <c r="T28" s="31" t="s">
        <v>304</v>
      </c>
      <c r="U28" s="31" t="s">
        <v>304</v>
      </c>
      <c r="V28" s="31">
        <f>+('Annual Financial Data'!U97+'Annual Financial Data'!U94+'Annual Financial Data'!U95)/('Annual Financial Data'!U94+'Annual Financial Data'!U95)</f>
        <v>1.5603074956292782</v>
      </c>
      <c r="W28" s="31">
        <f>+('Annual Financial Data'!V97+'Annual Financial Data'!V94+'Annual Financial Data'!V95)/('Annual Financial Data'!V94+'Annual Financial Data'!V95)</f>
        <v>19.943877884125719</v>
      </c>
      <c r="X28" s="31" t="s">
        <v>304</v>
      </c>
      <c r="Y28" s="31">
        <f>+('Annual Financial Data'!X97+'Annual Financial Data'!X94+'Annual Financial Data'!X95)/('Annual Financial Data'!X94+'Annual Financial Data'!X95)</f>
        <v>16.117377349839522</v>
      </c>
      <c r="Z28" s="31" t="s">
        <v>304</v>
      </c>
      <c r="AA28" s="31">
        <f>+('Annual Financial Data'!Z97+'Annual Financial Data'!Z94+'Annual Financial Data'!Z95)/('Annual Financial Data'!Z94+'Annual Financial Data'!Z95)</f>
        <v>114.94713656387665</v>
      </c>
      <c r="AB28" s="31">
        <f>+('Annual Financial Data'!AA97+'Annual Financial Data'!AA94+'Annual Financial Data'!AA95)/('Annual Financial Data'!AA94+'Annual Financial Data'!AA95)</f>
        <v>0.62246878873821776</v>
      </c>
      <c r="AC28" s="31" t="s">
        <v>304</v>
      </c>
      <c r="AD28" s="31" t="s">
        <v>304</v>
      </c>
      <c r="AE28" s="31">
        <f>+('Annual Financial Data'!AD97+'Annual Financial Data'!AD94+'Annual Financial Data'!AD95)/('Annual Financial Data'!AD94+'Annual Financial Data'!AD95)</f>
        <v>16.828049775065114</v>
      </c>
      <c r="AF28" s="31">
        <f>+('Annual Financial Data'!AE97+'Annual Financial Data'!AE94+'Annual Financial Data'!AE95)/('Annual Financial Data'!AE94+'Annual Financial Data'!AE95)</f>
        <v>-1.9224004269038739</v>
      </c>
      <c r="AG28" s="31" t="s">
        <v>304</v>
      </c>
      <c r="AH28" s="31" t="s">
        <v>304</v>
      </c>
      <c r="AI28" s="31" t="s">
        <v>304</v>
      </c>
      <c r="AJ28" s="31">
        <f>+('Annual Financial Data'!AI97+'Annual Financial Data'!AI94+'Annual Financial Data'!AI95)/('Annual Financial Data'!AI94+'Annual Financial Data'!AI95)</f>
        <v>56.544127086007705</v>
      </c>
      <c r="AK28" s="31">
        <f>+('Annual Financial Data'!AJ97+'Annual Financial Data'!AJ94+'Annual Financial Data'!AJ95)/('Annual Financial Data'!AJ94+'Annual Financial Data'!AJ95)</f>
        <v>6.1172199999999997</v>
      </c>
      <c r="AL28" s="31" t="s">
        <v>304</v>
      </c>
      <c r="AM28" s="31">
        <f>+('Annual Financial Data'!AL97+'Annual Financial Data'!AL94+'Annual Financial Data'!AL95)/('Annual Financial Data'!AL94+'Annual Financial Data'!AL95)</f>
        <v>-1.8944683348047264</v>
      </c>
      <c r="AN28" s="31">
        <f>+('Annual Financial Data'!AM97+'Annual Financial Data'!AM94+'Annual Financial Data'!AM95)/('Annual Financial Data'!AM94+'Annual Financial Data'!AM95)</f>
        <v>208.61227410985865</v>
      </c>
      <c r="AO28" s="21" t="s">
        <v>314</v>
      </c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</row>
    <row r="29" spans="2:81" x14ac:dyDescent="0.2"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</row>
    <row r="30" spans="2:81" x14ac:dyDescent="0.2">
      <c r="B30" s="25" t="s">
        <v>280</v>
      </c>
      <c r="C30" s="31">
        <f>+'Annual Financial Data'!B83/'Annual Financial Data'!B40</f>
        <v>0.33293640601863678</v>
      </c>
      <c r="D30" s="31">
        <f>+'Annual Financial Data'!C83/'Annual Financial Data'!C40</f>
        <v>8.6776991376641577E-2</v>
      </c>
      <c r="E30" s="31">
        <f>+'Annual Financial Data'!D83/'Annual Financial Data'!D40</f>
        <v>9.2496177333725893E-2</v>
      </c>
      <c r="F30" s="31">
        <f>+'Annual Financial Data'!E83/'Annual Financial Data'!E40</f>
        <v>2.5141745569844845E-2</v>
      </c>
      <c r="G30" s="31">
        <f>+'Annual Financial Data'!F83/'Annual Financial Data'!F40</f>
        <v>0</v>
      </c>
      <c r="H30" s="31">
        <f>+'Annual Financial Data'!G83/'Annual Financial Data'!G40</f>
        <v>6.9005623116449144E-2</v>
      </c>
      <c r="I30" s="31">
        <f>+'Annual Financial Data'!H83/'Annual Financial Data'!H40</f>
        <v>0.19177630447470764</v>
      </c>
      <c r="J30" s="31">
        <f>+'Annual Financial Data'!I83/'Annual Financial Data'!I40</f>
        <v>1.9246994643051758E-2</v>
      </c>
      <c r="K30" s="31">
        <f>+'Annual Financial Data'!J83/'Annual Financial Data'!J40</f>
        <v>1.1693684670171483E-3</v>
      </c>
      <c r="L30" s="31">
        <f>+'Annual Financial Data'!K83/'Annual Financial Data'!K40</f>
        <v>3.1037399371060311E-2</v>
      </c>
      <c r="M30" s="31">
        <f>+'Annual Financial Data'!L83/'Annual Financial Data'!L40</f>
        <v>0</v>
      </c>
      <c r="N30" s="31">
        <f>+'Annual Financial Data'!M83/'Annual Financial Data'!M40</f>
        <v>7.7522245902503454E-3</v>
      </c>
      <c r="O30" s="31">
        <f>+'Annual Financial Data'!N83/'Annual Financial Data'!N40</f>
        <v>1.6561971590149174E-2</v>
      </c>
      <c r="P30" s="31">
        <f>+'Annual Financial Data'!O83/'Annual Financial Data'!O40</f>
        <v>0.17873407108502934</v>
      </c>
      <c r="Q30" s="31">
        <f>+'Annual Financial Data'!P83/'Annual Financial Data'!P40</f>
        <v>2.4194479191209404E-2</v>
      </c>
      <c r="R30" s="31">
        <f>+'Annual Financial Data'!Q83/'Annual Financial Data'!Q40</f>
        <v>1.4937450002631289E-2</v>
      </c>
      <c r="S30" s="31">
        <f>+'Annual Financial Data'!R83/'Annual Financial Data'!R40</f>
        <v>0.13609727335783764</v>
      </c>
      <c r="T30" s="31">
        <f>+'Annual Financial Data'!S83/'Annual Financial Data'!S40</f>
        <v>1.9839193174834482E-3</v>
      </c>
      <c r="U30" s="31">
        <f>+'Annual Financial Data'!T83/'Annual Financial Data'!T40</f>
        <v>2.5486174092608116E-2</v>
      </c>
      <c r="V30" s="31">
        <f>+'Annual Financial Data'!U83/'Annual Financial Data'!U40</f>
        <v>5.1159497406091749E-2</v>
      </c>
      <c r="W30" s="31">
        <f>+'Annual Financial Data'!V83/'Annual Financial Data'!V40</f>
        <v>4.2586011029605908E-2</v>
      </c>
      <c r="X30" s="31">
        <f>+'Annual Financial Data'!W83/'Annual Financial Data'!W40</f>
        <v>0</v>
      </c>
      <c r="Y30" s="31">
        <f>+'Annual Financial Data'!X83/'Annual Financial Data'!X40</f>
        <v>0.10630400436118992</v>
      </c>
      <c r="Z30" s="31">
        <f>+'Annual Financial Data'!Y83/'Annual Financial Data'!Y40</f>
        <v>0</v>
      </c>
      <c r="AA30" s="31">
        <f>+'Annual Financial Data'!Z83/'Annual Financial Data'!Z40</f>
        <v>8.8761074531016088E-2</v>
      </c>
      <c r="AB30" s="31">
        <f>+'Annual Financial Data'!AA83/'Annual Financial Data'!AA40</f>
        <v>5.8725349788789565E-2</v>
      </c>
      <c r="AC30" s="31">
        <f>+'Annual Financial Data'!AB83/'Annual Financial Data'!AB40</f>
        <v>0.12291276966489977</v>
      </c>
      <c r="AD30" s="31">
        <f>+'Annual Financial Data'!AC83/'Annual Financial Data'!AC40</f>
        <v>4.6343189594160894E-2</v>
      </c>
      <c r="AE30" s="31">
        <f>+'Annual Financial Data'!AD83/'Annual Financial Data'!AD40</f>
        <v>0.14077013502235697</v>
      </c>
      <c r="AF30" s="31">
        <f>+'Annual Financial Data'!AE83/'Annual Financial Data'!AE40</f>
        <v>9.3302381143783072E-2</v>
      </c>
      <c r="AG30" s="31">
        <f>+'Annual Financial Data'!AF83/'Annual Financial Data'!AF40</f>
        <v>2.1994145644431851E-3</v>
      </c>
      <c r="AH30" s="31">
        <f>+'Annual Financial Data'!AG83/'Annual Financial Data'!AG40</f>
        <v>1.0893635163333867E-3</v>
      </c>
      <c r="AI30" s="31">
        <f>+'Annual Financial Data'!AH83/'Annual Financial Data'!AH40</f>
        <v>5.6846233974543359E-2</v>
      </c>
      <c r="AJ30" s="31">
        <f>+'Annual Financial Data'!AI83/'Annual Financial Data'!AI40</f>
        <v>0.46567963149289399</v>
      </c>
      <c r="AK30" s="31">
        <f>+'Annual Financial Data'!AJ83/'Annual Financial Data'!AJ40</f>
        <v>0.34149519132068917</v>
      </c>
      <c r="AL30" s="31">
        <f>+'Annual Financial Data'!AK83/'Annual Financial Data'!AK40</f>
        <v>0.1407623162348722</v>
      </c>
      <c r="AM30" s="31">
        <f>+'Annual Financial Data'!AL83/'Annual Financial Data'!AL40</f>
        <v>9.1838649298177824E-2</v>
      </c>
      <c r="AN30" s="31">
        <f>+'Annual Financial Data'!AM83/'Annual Financial Data'!AM40</f>
        <v>0.17567085575623645</v>
      </c>
      <c r="AO30" s="21" t="s">
        <v>313</v>
      </c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</row>
    <row r="31" spans="2:81" x14ac:dyDescent="0.2">
      <c r="B31" s="25" t="s">
        <v>281</v>
      </c>
      <c r="C31" s="31">
        <f>+'Annual Financial Data'!B83/('Annual Financial Data'!B14+'Annual Financial Data'!B24)</f>
        <v>1.9389371284012931</v>
      </c>
      <c r="D31" s="31">
        <f>+'Annual Financial Data'!C83/('Annual Financial Data'!C14+'Annual Financial Data'!C24)</f>
        <v>983.98702809089286</v>
      </c>
      <c r="E31" s="31">
        <f>+'Annual Financial Data'!D83/('Annual Financial Data'!D14+'Annual Financial Data'!D24)</f>
        <v>0.15009570543070527</v>
      </c>
      <c r="F31" s="31">
        <f>+'Annual Financial Data'!E83/('Annual Financial Data'!E14+'Annual Financial Data'!E24)</f>
        <v>0.51284295517889322</v>
      </c>
      <c r="G31" s="31">
        <f>+'Annual Financial Data'!F83/('Annual Financial Data'!F14+'Annual Financial Data'!F24)</f>
        <v>0</v>
      </c>
      <c r="H31" s="31">
        <f>+'Annual Financial Data'!G83/('Annual Financial Data'!G14+'Annual Financial Data'!G24)</f>
        <v>0.12347580181121762</v>
      </c>
      <c r="I31" s="31">
        <f>+'Annual Financial Data'!H83/('Annual Financial Data'!H14+'Annual Financial Data'!H24)</f>
        <v>0.6587460850321637</v>
      </c>
      <c r="J31" s="31">
        <f>+'Annual Financial Data'!I83/('Annual Financial Data'!I14+'Annual Financial Data'!I24)</f>
        <v>0.17067857495962824</v>
      </c>
      <c r="K31" s="31" t="s">
        <v>304</v>
      </c>
      <c r="L31" s="31">
        <f>+'Annual Financial Data'!K83/('Annual Financial Data'!K14+'Annual Financial Data'!K24)</f>
        <v>1.4381368796438194</v>
      </c>
      <c r="M31" s="31">
        <f>+'Annual Financial Data'!L83/('Annual Financial Data'!L14+'Annual Financial Data'!L24)</f>
        <v>0</v>
      </c>
      <c r="N31" s="31">
        <f>+'Annual Financial Data'!M83/('Annual Financial Data'!M14+'Annual Financial Data'!M24)</f>
        <v>3.4207621019371304E-2</v>
      </c>
      <c r="O31" s="31">
        <f>+'Annual Financial Data'!N83/('Annual Financial Data'!N14+'Annual Financial Data'!N24)</f>
        <v>3.4894138521294562</v>
      </c>
      <c r="P31" s="31">
        <f>+'Annual Financial Data'!O83/('Annual Financial Data'!O14+'Annual Financial Data'!O24)</f>
        <v>33.496195194914463</v>
      </c>
      <c r="Q31" s="31">
        <f>+'Annual Financial Data'!P83/('Annual Financial Data'!P14+'Annual Financial Data'!P24)</f>
        <v>27.430836414162716</v>
      </c>
      <c r="R31" s="31" t="s">
        <v>304</v>
      </c>
      <c r="S31" s="31">
        <f>+'Annual Financial Data'!R83/('Annual Financial Data'!R14+'Annual Financial Data'!R24)</f>
        <v>3.42882232109246</v>
      </c>
      <c r="T31" s="31">
        <f>+'Annual Financial Data'!S83/('Annual Financial Data'!S14+'Annual Financial Data'!S24)</f>
        <v>50.982758620689658</v>
      </c>
      <c r="U31" s="31">
        <f>+'Annual Financial Data'!T83/('Annual Financial Data'!T14+'Annual Financial Data'!T24)</f>
        <v>2227.2688172043013</v>
      </c>
      <c r="V31" s="31">
        <f>+'Annual Financial Data'!U83/('Annual Financial Data'!U14+'Annual Financial Data'!U24)</f>
        <v>0.64588051950390901</v>
      </c>
      <c r="W31" s="31">
        <f>+'Annual Financial Data'!V83/('Annual Financial Data'!V14+'Annual Financial Data'!V24)</f>
        <v>15.357235751443435</v>
      </c>
      <c r="X31" s="31" t="s">
        <v>304</v>
      </c>
      <c r="Y31" s="31">
        <f>+'Annual Financial Data'!X83/('Annual Financial Data'!X14+'Annual Financial Data'!X24)</f>
        <v>0.1478109781464895</v>
      </c>
      <c r="Z31" s="31">
        <f>+'Annual Financial Data'!Y83/('Annual Financial Data'!Y14+'Annual Financial Data'!Y24)</f>
        <v>0</v>
      </c>
      <c r="AA31" s="31">
        <f>+'Annual Financial Data'!Z83/('Annual Financial Data'!Z14+'Annual Financial Data'!Z24)</f>
        <v>0.11426134414872481</v>
      </c>
      <c r="AB31" s="31">
        <f>+'Annual Financial Data'!AA83/('Annual Financial Data'!AA14+'Annual Financial Data'!AA24)</f>
        <v>0.74810405884191122</v>
      </c>
      <c r="AC31" s="31">
        <f>+'Annual Financial Data'!AB83/('Annual Financial Data'!AB14+'Annual Financial Data'!AB24)</f>
        <v>318.99109792284867</v>
      </c>
      <c r="AD31" s="31">
        <f>+'Annual Financial Data'!AC83/('Annual Financial Data'!AC14+'Annual Financial Data'!AC24)</f>
        <v>105.30852105778648</v>
      </c>
      <c r="AE31" s="31">
        <f>+'Annual Financial Data'!AD83/('Annual Financial Data'!AD14+'Annual Financial Data'!AD24)</f>
        <v>16.317809593969869</v>
      </c>
      <c r="AF31" s="31">
        <f>+'Annual Financial Data'!AE83/('Annual Financial Data'!AE14+'Annual Financial Data'!AE24)</f>
        <v>0.19786522987036942</v>
      </c>
      <c r="AG31" s="31">
        <f>+'Annual Financial Data'!AF83/('Annual Financial Data'!AF14+'Annual Financial Data'!AF24)</f>
        <v>89.472477064220186</v>
      </c>
      <c r="AH31" s="31">
        <f>+'Annual Financial Data'!AG83/('Annual Financial Data'!AG14+'Annual Financial Data'!AG24)</f>
        <v>0.3644697899371977</v>
      </c>
      <c r="AI31" s="31">
        <f>+'Annual Financial Data'!AH83/('Annual Financial Data'!AH14+'Annual Financial Data'!AH24)</f>
        <v>167.63428571428571</v>
      </c>
      <c r="AJ31" s="31">
        <f>+'Annual Financial Data'!AI83/('Annual Financial Data'!AI14+'Annual Financial Data'!AI24)</f>
        <v>1.7812987669021008</v>
      </c>
      <c r="AK31" s="31">
        <f>+'Annual Financial Data'!AJ83/('Annual Financial Data'!AJ14+'Annual Financial Data'!AJ24)</f>
        <v>261.98283695103481</v>
      </c>
      <c r="AL31" s="31">
        <f>+'Annual Financial Data'!AK83/('Annual Financial Data'!AK14+'Annual Financial Data'!AK24)</f>
        <v>0.28478522823929686</v>
      </c>
      <c r="AM31" s="31">
        <f>+'Annual Financial Data'!AL83/('Annual Financial Data'!AL14+'Annual Financial Data'!AL24)</f>
        <v>0.19785627858279356</v>
      </c>
      <c r="AN31" s="31">
        <f>+'Annual Financial Data'!AM83/('Annual Financial Data'!AM14+'Annual Financial Data'!AM24)</f>
        <v>85.199972222222229</v>
      </c>
      <c r="AO31" s="21" t="s">
        <v>312</v>
      </c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</row>
    <row r="32" spans="2:81" x14ac:dyDescent="0.2">
      <c r="B32" s="25" t="s">
        <v>282</v>
      </c>
      <c r="C32" s="31">
        <f>+'Annual Financial Data'!B83/'Financial Ratios'!C35</f>
        <v>21.772265678605738</v>
      </c>
      <c r="D32" s="31">
        <f>+'Annual Financial Data'!C83/'Financial Ratios'!D35</f>
        <v>1.8113939720918038</v>
      </c>
      <c r="E32" s="31">
        <f>+'Annual Financial Data'!D83/'Financial Ratios'!E35</f>
        <v>-12.914998010873889</v>
      </c>
      <c r="F32" s="31">
        <f>+'Annual Financial Data'!E83/'Financial Ratios'!F35</f>
        <v>9.6902757160306233E-2</v>
      </c>
      <c r="G32" s="31">
        <f>+'Annual Financial Data'!F83/'Financial Ratios'!G35</f>
        <v>0</v>
      </c>
      <c r="H32" s="31">
        <f>+'Annual Financial Data'!G83/'Financial Ratios'!H35</f>
        <v>-0.74062282664439572</v>
      </c>
      <c r="I32" s="31">
        <f>+'Annual Financial Data'!H83/'Financial Ratios'!I35</f>
        <v>0.38084478149132311</v>
      </c>
      <c r="J32" s="31">
        <f>+'Annual Financial Data'!I83/'Financial Ratios'!J35</f>
        <v>0.13470371892443025</v>
      </c>
      <c r="K32" s="31">
        <f>+'Annual Financial Data'!J83/'Financial Ratios'!K35</f>
        <v>-2.712291142137789E-2</v>
      </c>
      <c r="L32" s="31">
        <f>+'Annual Financial Data'!K83/'Financial Ratios'!L35</f>
        <v>-6.8690751984502807E-2</v>
      </c>
      <c r="M32" s="31">
        <f>+'Annual Financial Data'!L83/'Financial Ratios'!M35</f>
        <v>0</v>
      </c>
      <c r="N32" s="31">
        <f>+'Annual Financial Data'!M83/'Financial Ratios'!N35</f>
        <v>0.16171350870949805</v>
      </c>
      <c r="O32" s="31">
        <f>+'Annual Financial Data'!N83/'Financial Ratios'!O35</f>
        <v>2.585645239826477E-2</v>
      </c>
      <c r="P32" s="31">
        <f>+'Annual Financial Data'!O83/'Financial Ratios'!P35</f>
        <v>0.6911119743637123</v>
      </c>
      <c r="Q32" s="31">
        <f>+'Annual Financial Data'!P83/'Financial Ratios'!Q35</f>
        <v>0.10233147049197081</v>
      </c>
      <c r="R32" s="31">
        <f>+'Annual Financial Data'!Q83/'Financial Ratios'!R35</f>
        <v>-5.0474577508372954E-2</v>
      </c>
      <c r="S32" s="31">
        <f>+'Annual Financial Data'!R83/'Financial Ratios'!S35</f>
        <v>1.7726492242553058</v>
      </c>
      <c r="T32" s="31">
        <f>+'Annual Financial Data'!S83/'Financial Ratios'!T35</f>
        <v>1.1745312996504607E-2</v>
      </c>
      <c r="U32" s="31">
        <f>+'Annual Financial Data'!T83/'Financial Ratios'!U35</f>
        <v>0.18260373589386669</v>
      </c>
      <c r="V32" s="31">
        <f>+'Annual Financial Data'!U83/'Financial Ratios'!V35</f>
        <v>0.28510659582444514</v>
      </c>
      <c r="W32" s="31">
        <f>+'Annual Financial Data'!V83/'Financial Ratios'!W35</f>
        <v>-1.3937564932496145</v>
      </c>
      <c r="X32" s="31">
        <f>+'Annual Financial Data'!W83/'Financial Ratios'!X35</f>
        <v>0</v>
      </c>
      <c r="Y32" s="31">
        <f>+'Annual Financial Data'!X83/'Financial Ratios'!Y35</f>
        <v>0.44272453384805355</v>
      </c>
      <c r="Z32" s="31">
        <f>+'Annual Financial Data'!Y83/'Financial Ratios'!Z35</f>
        <v>0</v>
      </c>
      <c r="AA32" s="31">
        <f>+'Annual Financial Data'!Z83/'Financial Ratios'!AA35</f>
        <v>0.98743608205904243</v>
      </c>
      <c r="AB32" s="31">
        <f>+'Annual Financial Data'!AA83/'Financial Ratios'!AB35</f>
        <v>-20.985867497672913</v>
      </c>
      <c r="AC32" s="31">
        <f>+'Annual Financial Data'!AB83/'Financial Ratios'!AC35</f>
        <v>2.4099086476489378</v>
      </c>
      <c r="AD32" s="31">
        <f>+'Annual Financial Data'!AC83/'Financial Ratios'!AD35</f>
        <v>28.376880443388757</v>
      </c>
      <c r="AE32" s="31">
        <f>+'Annual Financial Data'!AD83/'Financial Ratios'!AE35</f>
        <v>0.33940062964687678</v>
      </c>
      <c r="AF32" s="31">
        <f>+'Annual Financial Data'!AE83/'Financial Ratios'!AF35</f>
        <v>7.6327253918171003</v>
      </c>
      <c r="AG32" s="31">
        <f>+'Annual Financial Data'!AF83/'Financial Ratios'!AG35</f>
        <v>-0.18980566935570195</v>
      </c>
      <c r="AH32" s="31">
        <f>+'Annual Financial Data'!AG83/'Financial Ratios'!AH35</f>
        <v>6.1456515772195823E-3</v>
      </c>
      <c r="AI32" s="31">
        <f>+'Annual Financial Data'!AH83/'Financial Ratios'!AI35</f>
        <v>0.71401667848135153</v>
      </c>
      <c r="AJ32" s="31">
        <f>+'Annual Financial Data'!AI83/'Financial Ratios'!AJ35</f>
        <v>7.5397273872704362</v>
      </c>
      <c r="AK32" s="31">
        <f>+'Annual Financial Data'!AJ83/'Financial Ratios'!AK35</f>
        <v>0.38521883385105271</v>
      </c>
      <c r="AL32" s="31">
        <f>+'Annual Financial Data'!AK83/'Financial Ratios'!AL35</f>
        <v>0.43167433410496087</v>
      </c>
      <c r="AM32" s="31">
        <f>+'Annual Financial Data'!AL83/'Financial Ratios'!AM35</f>
        <v>-0.42841366596913183</v>
      </c>
      <c r="AN32" s="31">
        <f>+'Annual Financial Data'!AM83/'Financial Ratios'!AN35</f>
        <v>0.24899473983016446</v>
      </c>
      <c r="AO32" s="21" t="s">
        <v>311</v>
      </c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</row>
    <row r="33" spans="2:70" x14ac:dyDescent="0.2">
      <c r="B33" s="18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2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</row>
    <row r="34" spans="2:70" x14ac:dyDescent="0.2">
      <c r="B34" s="25" t="s">
        <v>283</v>
      </c>
      <c r="C34" s="31">
        <f>+'Annual Financial Data'!B39/'Annual Financial Data'!B78</f>
        <v>1.0696199474636536</v>
      </c>
      <c r="D34" s="31">
        <f>+'Annual Financial Data'!C39/'Annual Financial Data'!C78</f>
        <v>2.2889326401993646</v>
      </c>
      <c r="E34" s="31">
        <f>+'Annual Financial Data'!D39/'Annual Financial Data'!D78</f>
        <v>0.79868118959901757</v>
      </c>
      <c r="F34" s="31">
        <f>+'Annual Financial Data'!E39/'Annual Financial Data'!E78</f>
        <v>10.484491730527679</v>
      </c>
      <c r="G34" s="31">
        <f>+'Annual Financial Data'!F39/'Annual Financial Data'!F78</f>
        <v>10.515624613510768</v>
      </c>
      <c r="H34" s="31">
        <f>+'Annual Financial Data'!G39/'Annual Financial Data'!G78</f>
        <v>0.57403442951360684</v>
      </c>
      <c r="I34" s="31">
        <f>+'Annual Financial Data'!H39/'Annual Financial Data'!H78</f>
        <v>9.2760727112837991</v>
      </c>
      <c r="J34" s="31">
        <f>+'Annual Financial Data'!I39/'Annual Financial Data'!I78</f>
        <v>1.6220465848119032</v>
      </c>
      <c r="K34" s="31">
        <f>+'Annual Financial Data'!J39/'Annual Financial Data'!J78</f>
        <v>6.1527514868366294E-2</v>
      </c>
      <c r="L34" s="31">
        <f>+'Annual Financial Data'!K39/'Annual Financial Data'!K78</f>
        <v>3.8717391379471211E-3</v>
      </c>
      <c r="M34" s="31">
        <f>+'Annual Financial Data'!L39/'Annual Financial Data'!L78</f>
        <v>7.3258546723962787</v>
      </c>
      <c r="N34" s="31">
        <f>+'Annual Financial Data'!M39/'Annual Financial Data'!M78</f>
        <v>1.1241040459071225</v>
      </c>
      <c r="O34" s="31">
        <f>+'Annual Financial Data'!N39/'Annual Financial Data'!N78</f>
        <v>15.79582522534543</v>
      </c>
      <c r="P34" s="31">
        <f>+'Annual Financial Data'!O39/'Annual Financial Data'!O78</f>
        <v>2.695235772123787</v>
      </c>
      <c r="Q34" s="31">
        <f>+'Annual Financial Data'!P39/'Annual Financial Data'!P78</f>
        <v>5.8742379187020042</v>
      </c>
      <c r="R34" s="31">
        <f>+'Annual Financial Data'!Q39/'Annual Financial Data'!Q78</f>
        <v>8.4985159549281469E-3</v>
      </c>
      <c r="S34" s="31">
        <f>+'Annual Financial Data'!R39/'Annual Financial Data'!R78</f>
        <v>1.5883543849573341</v>
      </c>
      <c r="T34" s="31">
        <f>+'Annual Financial Data'!S39/'Annual Financial Data'!S78</f>
        <v>1.5754146020368982</v>
      </c>
      <c r="U34" s="31">
        <f>+'Annual Financial Data'!T39/'Annual Financial Data'!T78</f>
        <v>3.9735347238787777</v>
      </c>
      <c r="V34" s="31">
        <f>+'Annual Financial Data'!U39/'Annual Financial Data'!U78</f>
        <v>3.052249849040205</v>
      </c>
      <c r="W34" s="31">
        <f>+'Annual Financial Data'!V39/'Annual Financial Data'!V78</f>
        <v>0.69793374620014048</v>
      </c>
      <c r="X34" s="31">
        <f>+'Annual Financial Data'!W39/'Annual Financial Data'!W78</f>
        <v>23.73176350140773</v>
      </c>
      <c r="Y34" s="31">
        <f>+'Annual Financial Data'!X39/'Annual Financial Data'!X78</f>
        <v>7.5539460231821929</v>
      </c>
      <c r="Z34" s="31">
        <f>+'Annual Financial Data'!Y39/'Annual Financial Data'!Y78</f>
        <v>0</v>
      </c>
      <c r="AA34" s="31">
        <f>+'Annual Financial Data'!Z39/'Annual Financial Data'!Z78</f>
        <v>7.4575768620767784</v>
      </c>
      <c r="AB34" s="31">
        <f>+'Annual Financial Data'!AA39/'Annual Financial Data'!AA78</f>
        <v>0.96833026043679349</v>
      </c>
      <c r="AC34" s="31">
        <f>+'Annual Financial Data'!AB39/'Annual Financial Data'!AB78</f>
        <v>1.4790903110609905</v>
      </c>
      <c r="AD34" s="31">
        <f>+'Annual Financial Data'!AC39/'Annual Financial Data'!AC78</f>
        <v>1.605368269691644</v>
      </c>
      <c r="AE34" s="31">
        <f>+'Annual Financial Data'!AD39/'Annual Financial Data'!AD78</f>
        <v>11.815853564806364</v>
      </c>
      <c r="AF34" s="31">
        <f>+'Annual Financial Data'!AE39/'Annual Financial Data'!AE78</f>
        <v>1.074998234924901</v>
      </c>
      <c r="AG34" s="31">
        <f>+'Annual Financial Data'!AF39/'Annual Financial Data'!AF78</f>
        <v>0.77489578610028631</v>
      </c>
      <c r="AH34" s="31">
        <f>+'Annual Financial Data'!AG39/'Annual Financial Data'!AG78</f>
        <v>118.43231846769582</v>
      </c>
      <c r="AI34" s="31">
        <f>+'Annual Financial Data'!AH39/'Annual Financial Data'!AH78</f>
        <v>6.0094798286924851</v>
      </c>
      <c r="AJ34" s="31">
        <f>+'Annual Financial Data'!AI39/'Annual Financial Data'!AI78</f>
        <v>1.2493949459537952</v>
      </c>
      <c r="AK34" s="31">
        <f>+'Annual Financial Data'!AJ39/'Annual Financial Data'!AJ78</f>
        <v>8.9010474090407943</v>
      </c>
      <c r="AL34" s="31">
        <f>+'Annual Financial Data'!AK39/'Annual Financial Data'!AK78</f>
        <v>2.8152096344528319</v>
      </c>
      <c r="AM34" s="31">
        <f>+'Annual Financial Data'!AL39/'Annual Financial Data'!AL78</f>
        <v>0.17302994206578401</v>
      </c>
      <c r="AN34" s="31">
        <f>+'Annual Financial Data'!AM39/'Annual Financial Data'!AM78</f>
        <v>8.5592137964552784</v>
      </c>
      <c r="AO34" s="21" t="s">
        <v>310</v>
      </c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</row>
    <row r="35" spans="2:70" x14ac:dyDescent="0.2">
      <c r="B35" s="25" t="s">
        <v>284</v>
      </c>
      <c r="C35" s="33">
        <f>+'Annual Financial Data'!B39-'Annual Financial Data'!B78</f>
        <v>131166</v>
      </c>
      <c r="D35" s="33">
        <f>+'Annual Financial Data'!C39-'Annual Financial Data'!C78</f>
        <v>6072123</v>
      </c>
      <c r="E35" s="33">
        <f>+'Annual Financial Data'!D39-'Annual Financial Data'!D78</f>
        <v>-15082</v>
      </c>
      <c r="F35" s="33">
        <f>+'Annual Financial Data'!E39-'Annual Financial Data'!E78</f>
        <v>2167121</v>
      </c>
      <c r="G35" s="33">
        <f>+'Annual Financial Data'!F39-'Annual Financial Data'!F78</f>
        <v>11156242</v>
      </c>
      <c r="H35" s="33">
        <f>+'Annual Financial Data'!G39-'Annual Financial Data'!G78</f>
        <v>-6077871</v>
      </c>
      <c r="I35" s="33">
        <f>+'Annual Financial Data'!H39-'Annual Financial Data'!H78</f>
        <v>3689167</v>
      </c>
      <c r="J35" s="33">
        <f>+'Annual Financial Data'!I39-'Annual Financial Data'!I78</f>
        <v>1537864</v>
      </c>
      <c r="K35" s="33">
        <f>+'Annual Financial Data'!J39-'Annual Financial Data'!J78</f>
        <v>-139808</v>
      </c>
      <c r="L35" s="33">
        <f>+'Annual Financial Data'!K39-'Annual Financial Data'!K78</f>
        <v>-2882586</v>
      </c>
      <c r="M35" s="33">
        <f>+'Annual Financial Data'!L39-'Annual Financial Data'!L78</f>
        <v>35147486</v>
      </c>
      <c r="N35" s="33">
        <f>+'Annual Financial Data'!M39-'Annual Financial Data'!M78</f>
        <v>3847007</v>
      </c>
      <c r="O35" s="33">
        <f>+'Annual Financial Data'!N39-'Annual Financial Data'!N78</f>
        <v>23730595</v>
      </c>
      <c r="P35" s="33">
        <f>+'Annual Financial Data'!O39-'Annual Financial Data'!O78</f>
        <v>2592263</v>
      </c>
      <c r="Q35" s="33">
        <f>+'Annual Financial Data'!P39-'Annual Financial Data'!P78</f>
        <v>10803568</v>
      </c>
      <c r="R35" s="33">
        <f>+'Annual Financial Data'!Q39-'Annual Financial Data'!Q78</f>
        <v>-1287777</v>
      </c>
      <c r="S35" s="33">
        <f>+'Annual Financial Data'!R39-'Annual Financial Data'!R78</f>
        <v>1305133</v>
      </c>
      <c r="T35" s="33">
        <f>+'Annual Financial Data'!S39-'Annual Financial Data'!S78</f>
        <v>251760</v>
      </c>
      <c r="U35" s="33">
        <f>+'Annual Financial Data'!T39-'Annual Financial Data'!T78</f>
        <v>1134347</v>
      </c>
      <c r="V35" s="33">
        <f>+'Annual Financial Data'!U39-'Annual Financial Data'!U78</f>
        <v>12075473</v>
      </c>
      <c r="W35" s="33">
        <f>+'Annual Financial Data'!V39-'Annual Financial Data'!V78</f>
        <v>-1541986</v>
      </c>
      <c r="X35" s="33">
        <f>+'Annual Financial Data'!W39-'Annual Financial Data'!W78</f>
        <v>355252</v>
      </c>
      <c r="Y35" s="33">
        <f>+'Annual Financial Data'!X39-'Annual Financial Data'!X78</f>
        <v>532069</v>
      </c>
      <c r="Z35" s="33">
        <f>+'Annual Financial Data'!Y39-'Annual Financial Data'!Y78</f>
        <v>-417414</v>
      </c>
      <c r="AA35" s="33">
        <f>+'Annual Financial Data'!Z39-'Annual Financial Data'!Z78</f>
        <v>655528</v>
      </c>
      <c r="AB35" s="33">
        <f>+'Annual Financial Data'!AA39-'Annual Financial Data'!AA78</f>
        <v>-247090</v>
      </c>
      <c r="AC35" s="33">
        <f>+'Annual Financial Data'!AB39-'Annual Financial Data'!AB78</f>
        <v>178430</v>
      </c>
      <c r="AD35" s="33">
        <f>+'Annual Financial Data'!AC39-'Annual Financial Data'!AC78</f>
        <v>3789</v>
      </c>
      <c r="AE35" s="33">
        <f>+'Annual Financial Data'!AD39-'Annual Financial Data'!AD78</f>
        <v>4503159</v>
      </c>
      <c r="AF35" s="33">
        <f>+'Annual Financial Data'!AE39-'Annual Financial Data'!AE78</f>
        <v>966650</v>
      </c>
      <c r="AG35" s="33">
        <f>+'Annual Financial Data'!AF39-'Annual Financial Data'!AF78</f>
        <v>-102763</v>
      </c>
      <c r="AH35" s="33">
        <f>+'Annual Financial Data'!AG39-'Annual Financial Data'!AG78</f>
        <v>1643113</v>
      </c>
      <c r="AI35" s="33">
        <f>+'Annual Financial Data'!AH39-'Annual Financial Data'!AH78</f>
        <v>657374</v>
      </c>
      <c r="AJ35" s="33">
        <f>+'Annual Financial Data'!AI39-'Annual Financial Data'!AI78</f>
        <v>157146</v>
      </c>
      <c r="AK35" s="33">
        <f>+'Annual Financial Data'!AJ39-'Annual Financial Data'!AJ78</f>
        <v>1347255</v>
      </c>
      <c r="AL35" s="33">
        <f>+'Annual Financial Data'!AK39-'Annual Financial Data'!AK78</f>
        <v>409524</v>
      </c>
      <c r="AM35" s="33">
        <f>+'Annual Financial Data'!AL39-'Annual Financial Data'!AL78</f>
        <v>-17222079</v>
      </c>
      <c r="AN35" s="33">
        <f>+'Annual Financial Data'!AM39-'Annual Financial Data'!AM78</f>
        <v>24636657</v>
      </c>
      <c r="AO35" s="21" t="s">
        <v>309</v>
      </c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</row>
    <row r="36" spans="2:70" x14ac:dyDescent="0.2">
      <c r="B36" s="41" t="s">
        <v>319</v>
      </c>
      <c r="AO36" s="44" t="s">
        <v>318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 Saqallah</dc:creator>
  <cp:lastModifiedBy>Hiba Saqallah</cp:lastModifiedBy>
  <dcterms:created xsi:type="dcterms:W3CDTF">2023-08-14T05:48:13Z</dcterms:created>
  <dcterms:modified xsi:type="dcterms:W3CDTF">2023-09-21T11:53:44Z</dcterms:modified>
</cp:coreProperties>
</file>